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1-2022\"/>
    </mc:Choice>
  </mc:AlternateContent>
  <xr:revisionPtr revIDLastSave="0" documentId="13_ncr:1_{EB344D21-80B7-4A46-8C3E-0C50B5553DF1}" xr6:coauthVersionLast="47" xr6:coauthVersionMax="47" xr10:uidLastSave="{00000000-0000-0000-0000-000000000000}"/>
  <bookViews>
    <workbookView xWindow="-120" yWindow="-120" windowWidth="24240" windowHeight="13140" xr2:uid="{5917B5CB-FA3B-4462-B025-59CF7A8EB8B5}"/>
  </bookViews>
  <sheets>
    <sheet name="Sheet1" sheetId="1" r:id="rId1"/>
  </sheets>
  <definedNames>
    <definedName name="_xlnm.Print_Area" localSheetId="0">Sheet1!$A$2:$F$70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0" i="1" l="1"/>
  <c r="E70" i="1"/>
  <c r="C68" i="1"/>
  <c r="C66" i="1"/>
  <c r="C51" i="1"/>
  <c r="C65" i="1"/>
  <c r="C64" i="1"/>
  <c r="C50" i="1"/>
  <c r="C48" i="1"/>
  <c r="C49" i="1"/>
  <c r="C63" i="1"/>
  <c r="C62" i="1"/>
  <c r="C47" i="1"/>
  <c r="C58" i="1"/>
  <c r="C43" i="1"/>
  <c r="C57" i="1"/>
  <c r="C42" i="1"/>
  <c r="C56" i="1"/>
  <c r="C41" i="1"/>
  <c r="C55" i="1"/>
  <c r="B37" i="1"/>
  <c r="B36" i="1"/>
  <c r="B32" i="1"/>
  <c r="B30" i="1"/>
  <c r="C53" i="1"/>
  <c r="C67" i="1"/>
  <c r="C52" i="1"/>
  <c r="C61" i="1"/>
  <c r="C60" i="1"/>
  <c r="C59" i="1"/>
  <c r="C46" i="1"/>
  <c r="C44" i="1"/>
  <c r="C54" i="1"/>
  <c r="C45" i="1"/>
  <c r="C40" i="1"/>
  <c r="C39" i="1"/>
  <c r="B33" i="1"/>
  <c r="E37" i="1"/>
  <c r="D36" i="1"/>
  <c r="D37" i="1"/>
</calcChain>
</file>

<file path=xl/sharedStrings.xml><?xml version="1.0" encoding="utf-8"?>
<sst xmlns="http://schemas.openxmlformats.org/spreadsheetml/2006/main" count="21" uniqueCount="20">
  <si>
    <t>FIŞĂ DE EVALUARE</t>
  </si>
  <si>
    <t>ITEMI</t>
  </si>
  <si>
    <t>PUNCTAJ TOTAL</t>
  </si>
  <si>
    <t>PUNCTAJ PARŢIAL</t>
  </si>
  <si>
    <t>PUNCTAJ ZERO</t>
  </si>
  <si>
    <t>Numele și prenumele elevului</t>
  </si>
  <si>
    <t>Școala Mihai Eminescu Pitești</t>
  </si>
  <si>
    <t>Semnătura</t>
  </si>
  <si>
    <t>Partea I</t>
  </si>
  <si>
    <t>MATEMATICĂ ȘI ȘTIINȚE ALE NATURII</t>
  </si>
  <si>
    <t>Testul 1</t>
  </si>
  <si>
    <r>
      <t xml:space="preserve">Evaluarea naţională la finalul clasei a VI-a </t>
    </r>
    <r>
      <rPr>
        <sz val="13.5"/>
        <color theme="1"/>
        <rFont val="Calibri"/>
        <family val="2"/>
        <scheme val="minor"/>
      </rPr>
      <t>(</t>
    </r>
    <r>
      <rPr>
        <b/>
        <sz val="13.5"/>
        <color theme="1"/>
        <rFont val="Calibri"/>
        <family val="2"/>
        <scheme val="minor"/>
      </rPr>
      <t>EN VI 2022</t>
    </r>
    <r>
      <rPr>
        <sz val="13.5"/>
        <color theme="1"/>
        <rFont val="Calibri"/>
        <family val="2"/>
        <scheme val="minor"/>
      </rPr>
      <t>)</t>
    </r>
  </si>
  <si>
    <t>Clasa a VI-a A</t>
  </si>
  <si>
    <t>IONESCU ION</t>
  </si>
  <si>
    <t>Partea a II-a</t>
  </si>
  <si>
    <t>Puncte tari
(+)</t>
  </si>
  <si>
    <t>Aspecte ce necesită îmbunătățire, aprofundare, remediere
(-)</t>
  </si>
  <si>
    <t>Instrucțiuni de completare : heiprofu.ro</t>
  </si>
  <si>
    <t>26.05.2022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</si>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</sst>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0" borderId="0" xfId="1" applyAlignment="1">
      <alignment horizontal="center"/>
    </xf>
    <xf numFmtId="0" fontId="0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10</xdr:row>
      <xdr:rowOff>990600</xdr:rowOff>
    </xdr:from>
    <xdr:to>
      <xdr:col>14</xdr:col>
      <xdr:colOff>19050</xdr:colOff>
      <xdr:row>10</xdr:row>
      <xdr:rowOff>1409700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4C837778-1547-46D7-891C-609ECDEAAAC9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7996238" y="2433637"/>
          <a:ext cx="4191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14</xdr:col>
      <xdr:colOff>361950</xdr:colOff>
      <xdr:row>10</xdr:row>
      <xdr:rowOff>1400175</xdr:rowOff>
    </xdr:from>
    <xdr:to>
      <xdr:col>15</xdr:col>
      <xdr:colOff>447675</xdr:colOff>
      <xdr:row>11</xdr:row>
      <xdr:rowOff>219075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F2EFDD60-D322-40E4-A329-51300E37F90D}"/>
            </a:ext>
          </a:extLst>
        </xdr:cNvPr>
        <xdr:cNvSpPr>
          <a:spLocks noChangeArrowheads="1" noChangeShapeType="1" noTextEdit="1"/>
        </xdr:cNvSpPr>
      </xdr:nvSpPr>
      <xdr:spPr bwMode="auto">
        <a:xfrm rot="2700000">
          <a:off x="8405813" y="3471862"/>
          <a:ext cx="1676400" cy="6953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5400" b="1" kern="10" spc="0">
            <a:ln>
              <a:noFill/>
            </a:ln>
            <a:solidFill>
              <a:srgbClr val="7F7F7F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F70"/>
  <sheetViews>
    <sheetView tabSelected="1" workbookViewId="0">
      <selection activeCell="F13" sqref="F13"/>
    </sheetView>
  </sheetViews>
  <sheetFormatPr defaultRowHeight="15" x14ac:dyDescent="0.25"/>
  <cols>
    <col min="1" max="1" width="9.140625" style="1"/>
    <col min="2" max="2" width="18" style="1" customWidth="1"/>
    <col min="3" max="4" width="25.7109375" style="1" customWidth="1"/>
    <col min="5" max="5" width="26.7109375" style="1" customWidth="1"/>
    <col min="6" max="16384" width="9.140625" style="1"/>
  </cols>
  <sheetData>
    <row r="1" spans="2:6" x14ac:dyDescent="0.25">
      <c r="B1" s="28" t="s">
        <v>17</v>
      </c>
      <c r="C1" s="28"/>
      <c r="D1" s="28"/>
      <c r="E1" s="28"/>
      <c r="F1" s="28"/>
    </row>
    <row r="2" spans="2:6" ht="18" x14ac:dyDescent="0.25">
      <c r="B2" s="12" t="s">
        <v>11</v>
      </c>
      <c r="C2" s="12"/>
      <c r="D2" s="12"/>
      <c r="E2" s="12"/>
    </row>
    <row r="4" spans="2:6" ht="25.5" x14ac:dyDescent="0.25">
      <c r="B4" s="13" t="s">
        <v>0</v>
      </c>
      <c r="C4" s="13"/>
      <c r="D4" s="13"/>
      <c r="E4" s="13"/>
    </row>
    <row r="5" spans="2:6" x14ac:dyDescent="0.25">
      <c r="B5" s="14" t="s">
        <v>9</v>
      </c>
      <c r="C5" s="14"/>
      <c r="D5" s="14"/>
      <c r="E5" s="14"/>
    </row>
    <row r="6" spans="2:6" x14ac:dyDescent="0.25">
      <c r="D6" s="2"/>
    </row>
    <row r="7" spans="2:6" ht="15.75" x14ac:dyDescent="0.25">
      <c r="B7" s="3" t="s">
        <v>8</v>
      </c>
      <c r="D7" s="2"/>
    </row>
    <row r="8" spans="2:6" ht="15.75" x14ac:dyDescent="0.25">
      <c r="B8" s="4" t="s">
        <v>5</v>
      </c>
      <c r="C8" s="4"/>
      <c r="D8" s="5" t="s">
        <v>13</v>
      </c>
      <c r="E8" s="5"/>
    </row>
    <row r="9" spans="2:6" ht="15.75" x14ac:dyDescent="0.25">
      <c r="B9" s="4" t="s">
        <v>6</v>
      </c>
      <c r="C9" s="4"/>
      <c r="D9" s="6" t="s">
        <v>12</v>
      </c>
      <c r="E9" s="6" t="s">
        <v>10</v>
      </c>
    </row>
    <row r="10" spans="2:6" ht="15.75" thickBot="1" x14ac:dyDescent="0.3"/>
    <row r="11" spans="2:6" ht="33" customHeight="1" thickBot="1" x14ac:dyDescent="0.3">
      <c r="B11" s="7" t="s">
        <v>1</v>
      </c>
      <c r="C11" s="30" t="s">
        <v>2</v>
      </c>
      <c r="D11" s="30" t="s">
        <v>3</v>
      </c>
      <c r="E11" s="30" t="s">
        <v>4</v>
      </c>
    </row>
    <row r="12" spans="2:6" ht="18.75" thickBot="1" x14ac:dyDescent="0.3">
      <c r="B12" s="8">
        <v>1</v>
      </c>
      <c r="C12" s="9"/>
      <c r="D12" s="9"/>
      <c r="E12" s="10"/>
    </row>
    <row r="13" spans="2:6" ht="18.75" thickBot="1" x14ac:dyDescent="0.3">
      <c r="B13" s="8">
        <v>2</v>
      </c>
      <c r="C13" s="9"/>
      <c r="D13" s="9"/>
      <c r="E13" s="10"/>
    </row>
    <row r="14" spans="2:6" ht="18.75" thickBot="1" x14ac:dyDescent="0.3">
      <c r="B14" s="8">
        <v>3</v>
      </c>
      <c r="C14" s="9"/>
      <c r="D14" s="9"/>
      <c r="E14" s="10"/>
    </row>
    <row r="15" spans="2:6" ht="18.75" thickBot="1" x14ac:dyDescent="0.3">
      <c r="B15" s="8">
        <v>4</v>
      </c>
      <c r="C15" s="9"/>
      <c r="D15" s="9"/>
      <c r="E15" s="10"/>
    </row>
    <row r="16" spans="2:6" ht="18.75" thickBot="1" x14ac:dyDescent="0.3">
      <c r="B16" s="8">
        <v>5</v>
      </c>
      <c r="C16" s="9"/>
      <c r="D16" s="9"/>
      <c r="E16" s="10"/>
    </row>
    <row r="17" spans="2:5" ht="18.75" thickBot="1" x14ac:dyDescent="0.3">
      <c r="B17" s="8">
        <v>6</v>
      </c>
      <c r="C17" s="9"/>
      <c r="D17" s="9"/>
      <c r="E17" s="10"/>
    </row>
    <row r="18" spans="2:5" ht="18.75" thickBot="1" x14ac:dyDescent="0.3">
      <c r="B18" s="8">
        <v>7</v>
      </c>
      <c r="C18" s="9"/>
      <c r="D18" s="9"/>
      <c r="E18" s="10"/>
    </row>
    <row r="19" spans="2:5" ht="18.75" thickBot="1" x14ac:dyDescent="0.3">
      <c r="B19" s="8">
        <v>8</v>
      </c>
      <c r="C19" s="9"/>
      <c r="D19" s="9"/>
      <c r="E19" s="10"/>
    </row>
    <row r="20" spans="2:5" ht="18.75" thickBot="1" x14ac:dyDescent="0.3">
      <c r="B20" s="8">
        <v>9</v>
      </c>
      <c r="C20" s="9"/>
      <c r="D20" s="9"/>
      <c r="E20" s="10"/>
    </row>
    <row r="21" spans="2:5" ht="18.75" thickBot="1" x14ac:dyDescent="0.3">
      <c r="B21" s="8">
        <v>10</v>
      </c>
      <c r="C21" s="9"/>
      <c r="D21" s="9"/>
      <c r="E21" s="10"/>
    </row>
    <row r="22" spans="2:5" ht="18.75" thickBot="1" x14ac:dyDescent="0.3">
      <c r="B22" s="8">
        <v>11</v>
      </c>
      <c r="C22" s="9"/>
      <c r="D22" s="9"/>
      <c r="E22" s="10"/>
    </row>
    <row r="23" spans="2:5" ht="18.75" thickBot="1" x14ac:dyDescent="0.3">
      <c r="B23" s="8">
        <v>12</v>
      </c>
      <c r="C23" s="9"/>
      <c r="D23" s="9"/>
      <c r="E23" s="10"/>
    </row>
    <row r="24" spans="2:5" ht="18.75" thickBot="1" x14ac:dyDescent="0.3">
      <c r="B24" s="8">
        <v>13</v>
      </c>
      <c r="C24" s="9"/>
      <c r="D24" s="9"/>
      <c r="E24" s="10"/>
    </row>
    <row r="25" spans="2:5" ht="18.75" thickBot="1" x14ac:dyDescent="0.3">
      <c r="B25" s="8">
        <v>14</v>
      </c>
      <c r="C25" s="9"/>
      <c r="D25" s="9"/>
      <c r="E25" s="10"/>
    </row>
    <row r="26" spans="2:5" ht="18.75" thickBot="1" x14ac:dyDescent="0.3">
      <c r="B26" s="8">
        <v>15</v>
      </c>
      <c r="C26" s="9"/>
      <c r="D26" s="9"/>
      <c r="E26" s="10"/>
    </row>
    <row r="27" spans="2:5" ht="22.5" x14ac:dyDescent="0.25">
      <c r="B27" s="11"/>
    </row>
    <row r="28" spans="2:5" x14ac:dyDescent="0.25">
      <c r="B28" s="29" t="s">
        <v>19</v>
      </c>
      <c r="C28" s="1" t="s">
        <v>18</v>
      </c>
      <c r="E28" s="1" t="s">
        <v>7</v>
      </c>
    </row>
    <row r="30" spans="2:5" ht="18" x14ac:dyDescent="0.25">
      <c r="B30" s="12" t="str">
        <f>B2</f>
        <v>Evaluarea naţională la finalul clasei a VI-a (EN VI 2022)</v>
      </c>
      <c r="C30" s="12"/>
      <c r="D30" s="12"/>
      <c r="E30" s="12"/>
    </row>
    <row r="32" spans="2:5" ht="25.5" x14ac:dyDescent="0.25">
      <c r="B32" s="13" t="str">
        <f>B4</f>
        <v>FIŞĂ DE EVALUARE</v>
      </c>
      <c r="C32" s="13"/>
      <c r="D32" s="13"/>
      <c r="E32" s="13"/>
    </row>
    <row r="33" spans="2:5" x14ac:dyDescent="0.25">
      <c r="B33" s="14" t="str">
        <f>B5</f>
        <v>MATEMATICĂ ȘI ȘTIINȚE ALE NATURII</v>
      </c>
      <c r="C33" s="14"/>
      <c r="D33" s="14"/>
      <c r="E33" s="14"/>
    </row>
    <row r="34" spans="2:5" x14ac:dyDescent="0.25">
      <c r="D34" s="2"/>
    </row>
    <row r="35" spans="2:5" x14ac:dyDescent="0.25">
      <c r="B35" s="15" t="s">
        <v>14</v>
      </c>
      <c r="D35" s="2"/>
    </row>
    <row r="36" spans="2:5" ht="15.75" x14ac:dyDescent="0.25">
      <c r="B36" s="4" t="str">
        <f>B8</f>
        <v>Numele și prenumele elevului</v>
      </c>
      <c r="C36" s="4"/>
      <c r="D36" s="5" t="str">
        <f>D8</f>
        <v>IONESCU ION</v>
      </c>
      <c r="E36" s="5"/>
    </row>
    <row r="37" spans="2:5" ht="15.75" x14ac:dyDescent="0.25">
      <c r="B37" s="4" t="str">
        <f>B9</f>
        <v>Școala Mihai Eminescu Pitești</v>
      </c>
      <c r="C37" s="4"/>
      <c r="D37" s="6" t="str">
        <f>D9</f>
        <v>Clasa a VI-a A</v>
      </c>
      <c r="E37" s="6" t="str">
        <f>E9</f>
        <v>Testul 1</v>
      </c>
    </row>
    <row r="39" spans="2:5" ht="10.35" customHeight="1" x14ac:dyDescent="0.25">
      <c r="B39" s="16" t="s">
        <v>15</v>
      </c>
      <c r="C39" s="19" t="str">
        <f>IF(C12=21,"– are deprinderea de a extrage date dintr-un tabel","")</f>
        <v/>
      </c>
      <c r="D39" s="20"/>
      <c r="E39" s="21"/>
    </row>
    <row r="40" spans="2:5" ht="10.35" customHeight="1" x14ac:dyDescent="0.25">
      <c r="B40" s="17"/>
      <c r="C40" s="22" t="str">
        <f>IF(C13=21,"– operează corect cu informații extrase dintr-un tabel, dovedind abilitate în organizarea datelor","")</f>
        <v/>
      </c>
      <c r="D40" s="23"/>
      <c r="E40" s="24"/>
    </row>
    <row r="41" spans="2:5" ht="10.35" customHeight="1" x14ac:dyDescent="0.25">
      <c r="B41" s="17"/>
      <c r="C41" s="22" t="str">
        <f>IF(C14=21,"– interpretează corect datele dintr-un tabel, recunoscând unități de măsură ale unor mărimi fizice","")</f>
        <v/>
      </c>
      <c r="D41" s="23"/>
      <c r="E41" s="24"/>
    </row>
    <row r="42" spans="2:5" ht="10.35" customHeight="1" x14ac:dyDescent="0.25">
      <c r="B42" s="17"/>
      <c r="C42" s="22" t="str">
        <f>IF(C15=21,"– calculează corect valorile unor mărimi fizice care intervin în mişcarea uniformă","")</f>
        <v/>
      </c>
      <c r="D42" s="23"/>
      <c r="E42" s="24"/>
    </row>
    <row r="43" spans="2:5" ht="10.35" customHeight="1" x14ac:dyDescent="0.25">
      <c r="B43" s="17"/>
      <c r="C43" s="22" t="str">
        <f>IF(C16=21,"– cunoaște caracteristicile, funcțiile și procesele organismelor vii","")</f>
        <v/>
      </c>
      <c r="D43" s="23"/>
      <c r="E43" s="24"/>
    </row>
    <row r="44" spans="2:5" ht="10.35" customHeight="1" x14ac:dyDescent="0.25">
      <c r="B44" s="17"/>
      <c r="C44" s="22" t="str">
        <f>IF(C17=2,"– calculează corect măsurile unor unghiuri necunoscute","")</f>
        <v/>
      </c>
      <c r="D44" s="23"/>
      <c r="E44" s="24"/>
    </row>
    <row r="45" spans="2:5" ht="10.35" customHeight="1" x14ac:dyDescent="0.25">
      <c r="B45" s="17"/>
      <c r="C45" s="22" t="str">
        <f>IF(C18=21,"– raționează eficient în rezolvarea cerințelor complexe ale problemelor de geometrie","")</f>
        <v/>
      </c>
      <c r="D45" s="23"/>
      <c r="E45" s="24"/>
    </row>
    <row r="46" spans="2:5" ht="10.35" customHeight="1" x14ac:dyDescent="0.25">
      <c r="B46" s="17"/>
      <c r="C46" s="22" t="str">
        <f>IF(C19=21,"– folosește corect datele dintr-un grafic ce reprezintă dependența a două mărimi fizice","")</f>
        <v/>
      </c>
      <c r="D46" s="23"/>
      <c r="E46" s="24"/>
    </row>
    <row r="47" spans="2:5" ht="10.35" customHeight="1" x14ac:dyDescent="0.25">
      <c r="B47" s="17"/>
      <c r="C47" s="22" t="str">
        <f>IF(C20=21,"– asociază corect elemente din studiul viețuitoarelor cu caracteristicile acestora","")</f>
        <v/>
      </c>
      <c r="D47" s="23"/>
      <c r="E47" s="24"/>
    </row>
    <row r="48" spans="2:5" ht="10.35" customHeight="1" x14ac:dyDescent="0.25">
      <c r="B48" s="17"/>
      <c r="C48" s="22" t="str">
        <f>IF(C21=2,"– indetifică și argumentează în mod corect modificări ce apar în funcționarea corpului uman","")</f>
        <v/>
      </c>
      <c r="D48" s="23"/>
      <c r="E48" s="24"/>
    </row>
    <row r="49" spans="2:5" ht="10.35" customHeight="1" x14ac:dyDescent="0.25">
      <c r="B49" s="17"/>
      <c r="C49" s="22" t="str">
        <f>IF(C22=21,"– transpune corect situații concrete în calcule complexe cu fracții și procente dintr-un număr","")</f>
        <v/>
      </c>
      <c r="D49" s="23"/>
      <c r="E49" s="24"/>
    </row>
    <row r="50" spans="2:5" ht="10.35" customHeight="1" x14ac:dyDescent="0.25">
      <c r="B50" s="17"/>
      <c r="C50" s="22" t="str">
        <f>IF(C23=21,"– este capabil să alcătuiască schema unui circuit electric","")</f>
        <v/>
      </c>
      <c r="D50" s="23"/>
      <c r="E50" s="24"/>
    </row>
    <row r="51" spans="2:5" ht="10.35" customHeight="1" x14ac:dyDescent="0.25">
      <c r="B51" s="17"/>
      <c r="C51" s="22" t="str">
        <f>IF(C24=2,"– identifică legături între comportamentul uman și consecințele asupra sănătății și a mediului înconjurător","")</f>
        <v/>
      </c>
      <c r="D51" s="23"/>
      <c r="E51" s="24"/>
    </row>
    <row r="52" spans="2:5" ht="10.35" customHeight="1" x14ac:dyDescent="0.25">
      <c r="B52" s="17"/>
      <c r="C52" s="22" t="str">
        <f>IF(C25=21,"– are abilitatea de a face operații cu mărimi fizice și unități de măsură","")</f>
        <v/>
      </c>
      <c r="D52" s="23"/>
      <c r="E52" s="24"/>
    </row>
    <row r="53" spans="2:5" ht="10.35" customHeight="1" x14ac:dyDescent="0.25">
      <c r="B53" s="18"/>
      <c r="C53" s="25" t="str">
        <f>IF(C26=2,"– cunoaște impactul acțiunilor umane asupra mediului înconjurător","")</f>
        <v/>
      </c>
      <c r="D53" s="26"/>
      <c r="E53" s="27"/>
    </row>
    <row r="54" spans="2:5" ht="10.35" customHeight="1" x14ac:dyDescent="0.25">
      <c r="B54" s="16" t="s">
        <v>16</v>
      </c>
      <c r="C54" s="19" t="str">
        <f>IF(NOT(ISBLANK(E12)),"– nu are deprinderea de a extrage date dintr-un tabel ","")</f>
        <v/>
      </c>
      <c r="D54" s="20"/>
      <c r="E54" s="21"/>
    </row>
    <row r="55" spans="2:5" ht="10.35" customHeight="1" x14ac:dyDescent="0.25">
      <c r="B55" s="17"/>
      <c r="C55" s="22" t="str">
        <f>IF(NOT(ISBLANK(E13)),"– nu extrage sau operează greșit cu informații extrase dintr-un tabel, având dificultăți în organizarea datelor ","")</f>
        <v/>
      </c>
      <c r="D55" s="23"/>
      <c r="E55" s="24"/>
    </row>
    <row r="56" spans="2:5" ht="10.35" customHeight="1" x14ac:dyDescent="0.25">
      <c r="B56" s="17"/>
      <c r="C56" s="22" t="str">
        <f>IF(NOT(ISBLANK(E14)),"–  nu interpretează corect datele din tabel, nerecunoscând unitățile de măsură ale unor mărimi fizice","")</f>
        <v/>
      </c>
      <c r="D56" s="23"/>
      <c r="E56" s="24"/>
    </row>
    <row r="57" spans="2:5" ht="10.35" customHeight="1" x14ac:dyDescent="0.25">
      <c r="B57" s="17"/>
      <c r="C57" s="22" t="str">
        <f>IF(NOT(ISBLANK(E15)),"– nu poate calcula valorile unor mărimi fizice care intervin în mișcarea uniformă",IF(NOT(ISBLANK(D15)),"– deduce incomplet valorile unor mărimi fizice care intervin în mișcarea uniformă",""))</f>
        <v/>
      </c>
      <c r="D57" s="23"/>
      <c r="E57" s="24"/>
    </row>
    <row r="58" spans="2:5" ht="10.35" customHeight="1" x14ac:dyDescent="0.25">
      <c r="B58" s="17"/>
      <c r="C58" s="22" t="str">
        <f>IF(NOT(ISBLANK(E16)),"– nu  cunoaște caracteristicile, funcțiile sau procesele organismelor vii","")</f>
        <v/>
      </c>
      <c r="D58" s="23"/>
      <c r="E58" s="24"/>
    </row>
    <row r="59" spans="2:5" ht="10.35" customHeight="1" x14ac:dyDescent="0.25">
      <c r="B59" s="17"/>
      <c r="C59" s="22" t="str">
        <f>IF(NOT(ISBLANK(E17)),"–  nu poate calcula măsurile unor unghiuri necunoscute ",IF(NOT(ISBLANK(D17)),"– raționează incomplet în calcule cu măsuri de unghiuri",""))</f>
        <v/>
      </c>
      <c r="D59" s="23"/>
      <c r="E59" s="24"/>
    </row>
    <row r="60" spans="2:5" ht="10.35" customHeight="1" x14ac:dyDescent="0.25">
      <c r="B60" s="17"/>
      <c r="C60" s="22" t="str">
        <f>IF(NOT(ISBLANK(E18)),"–  nu poate rezolva cerințe complexe de geometrie",IF(NOT(ISBLANK(D18)),"– raționează incomplet în cerințe complexe de geometrie",""))</f>
        <v/>
      </c>
      <c r="D60" s="23"/>
      <c r="E60" s="24"/>
    </row>
    <row r="61" spans="2:5" ht="10.35" customHeight="1" x14ac:dyDescent="0.25">
      <c r="B61" s="17"/>
      <c r="C61" s="22" t="str">
        <f>IF(NOT(ISBLANK(E19)),"– nu folosește corect datele dintr-un grafic ce reprezintă dependența a două mărimi fizice","")</f>
        <v/>
      </c>
      <c r="D61" s="23"/>
      <c r="E61" s="24"/>
    </row>
    <row r="62" spans="2:5" ht="10.35" customHeight="1" x14ac:dyDescent="0.25">
      <c r="B62" s="17"/>
      <c r="C62" s="22" t="str">
        <f>IF(NOT(ISBLANK(E20)),"–  face asocieri incomplete între elemente din studiul viețuitoarelor și caracteristicile acestora",IF(NOT(ISBLANK(D20)),"– nu asociază corect elemente din studiul viețuitoarelor cu caracteristicile acestora",""))</f>
        <v/>
      </c>
      <c r="D62" s="23"/>
      <c r="E62" s="24"/>
    </row>
    <row r="63" spans="2:5" ht="10.35" customHeight="1" x14ac:dyDescent="0.25">
      <c r="B63" s="17"/>
      <c r="C63" s="22" t="str">
        <f>IF(NOT(ISBLANK(E21)),"–  nu poate identifica modificări ce apar în funcționarea corpului uman",IF(NOT(ISBLANK(D21)),"– identifică  sau argumentează parțial modificări ce apar în funcționarea corpului uman",""))</f>
        <v/>
      </c>
      <c r="D63" s="23"/>
      <c r="E63" s="24"/>
    </row>
    <row r="64" spans="2:5" ht="10.35" customHeight="1" x14ac:dyDescent="0.25">
      <c r="B64" s="17"/>
      <c r="C64" s="22" t="str">
        <f>IF(NOT(ISBLANK(E22)),"– nu poate efectua calcule complexe cu fracții și procente dintr-un număr, în situații concrete",IF(NOT(ISBLANK(D22)),"– efectuează parțial corect sau incomplet calcule complexe cu fracții și procente dintr-un număr, în situații concrete",""))</f>
        <v/>
      </c>
      <c r="D64" s="23"/>
      <c r="E64" s="24"/>
    </row>
    <row r="65" spans="2:5" ht="10.35" customHeight="1" x14ac:dyDescent="0.25">
      <c r="B65" s="17"/>
      <c r="C65" s="22" t="str">
        <f>IF(NOT(ISBLANK(E23)),"– nu este capabil să alcătuiască schema unui circuit electric",IF(NOT(ISBLANK(D23)),"– alcătuiește incomplet sau cu erori schema unui circuit electric",""))</f>
        <v/>
      </c>
      <c r="D65" s="23"/>
      <c r="E65" s="24"/>
    </row>
    <row r="66" spans="2:5" ht="10.35" customHeight="1" x14ac:dyDescent="0.25">
      <c r="B66" s="17"/>
      <c r="C66" s="22" t="str">
        <f>IF(NOT(ISBLANK(E24)),"– nu identifică legături între comportamentul uman și consecințele asupra sănătății și a mediului înconjurător",IF(NOT(ISBLANK(D24)),"– identifică parțial legături între comportamentul uman și consecințele asupra sănătății și a mediului înconjurător",""))</f>
        <v/>
      </c>
      <c r="D66" s="23"/>
      <c r="E66" s="24"/>
    </row>
    <row r="67" spans="2:5" ht="10.35" customHeight="1" x14ac:dyDescent="0.25">
      <c r="B67" s="17"/>
      <c r="C67" s="22" t="str">
        <f>IF(NOT(ISBLANK(E25)),"– nu are abilitatea de a face operații cu mărimi fizice și unități de măsură",IF(NOT(ISBLANK(D25)),"– raționează parțial corect sau incomplet în calcule cu mărimi fizice și unități de măsură",""))</f>
        <v/>
      </c>
      <c r="D67" s="23"/>
      <c r="E67" s="24"/>
    </row>
    <row r="68" spans="2:5" ht="10.35" customHeight="1" x14ac:dyDescent="0.25">
      <c r="B68" s="18"/>
      <c r="C68" s="25" t="str">
        <f>IF(NOT(ISBLANK(E26)),"– nu cunoaște impactul acțiunilor umane asupra mediului înconjurător",IF(NOT(ISBLANK(D26)),"– este ezitant în identificarea impactului acțiunilor umane asupra mediului înconjurător",""))</f>
        <v/>
      </c>
      <c r="D68" s="26"/>
      <c r="E68" s="27"/>
    </row>
    <row r="70" spans="2:5" x14ac:dyDescent="0.25">
      <c r="B70" s="29" t="s">
        <v>19</v>
      </c>
      <c r="C70" s="1" t="str">
        <f>C28</f>
        <v>26.05.2022</v>
      </c>
      <c r="E70" s="1" t="str">
        <f>E28</f>
        <v>Semnătura</v>
      </c>
    </row>
  </sheetData>
  <mergeCells count="45">
    <mergeCell ref="C66:E66"/>
    <mergeCell ref="C67:E67"/>
    <mergeCell ref="C68:E68"/>
    <mergeCell ref="B1:F1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B37:C37"/>
    <mergeCell ref="B33:E33"/>
    <mergeCell ref="B39:B53"/>
    <mergeCell ref="B54:B6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8:C8"/>
    <mergeCell ref="D8:E8"/>
    <mergeCell ref="B36:C36"/>
    <mergeCell ref="D36:E36"/>
    <mergeCell ref="B2:E2"/>
    <mergeCell ref="B4:E4"/>
    <mergeCell ref="B5:E5"/>
    <mergeCell ref="B9:C9"/>
    <mergeCell ref="B30:E30"/>
    <mergeCell ref="B32:E32"/>
  </mergeCells>
  <hyperlinks>
    <hyperlink ref="B1:F1" r:id="rId1" display="Instrucțiuni de completare : heiprofu.ro" xr:uid="{B0605628-65F1-40EA-A3D4-3939AB970715}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2022-05-26T09:56:01Z</cp:lastPrinted>
  <dcterms:created xsi:type="dcterms:W3CDTF">2021-05-14T03:45:05Z</dcterms:created>
  <dcterms:modified xsi:type="dcterms:W3CDTF">2022-05-26T09:58:25Z</dcterms:modified>
</cp:coreProperties>
</file>