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QED\2021-2022\"/>
    </mc:Choice>
  </mc:AlternateContent>
  <xr:revisionPtr revIDLastSave="0" documentId="13_ncr:1_{AAC040C3-7767-4895-969E-F263CB702E33}" xr6:coauthVersionLast="47" xr6:coauthVersionMax="47" xr10:uidLastSave="{00000000-0000-0000-0000-000000000000}"/>
  <bookViews>
    <workbookView xWindow="-120" yWindow="-120" windowWidth="24240" windowHeight="13140" xr2:uid="{5917B5CB-FA3B-4462-B025-59CF7A8EB8B5}"/>
  </bookViews>
  <sheets>
    <sheet name="Sheet1" sheetId="1" r:id="rId1"/>
  </sheets>
  <definedNames>
    <definedName name="_xlnm.Print_Area" localSheetId="0">Sheet1!$A$2:$F$69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6" i="1" l="1"/>
  <c r="C64" i="1"/>
  <c r="C60" i="1"/>
  <c r="C59" i="1"/>
  <c r="C57" i="1"/>
  <c r="C52" i="1"/>
  <c r="C49" i="1"/>
  <c r="C48" i="1"/>
  <c r="C47" i="1"/>
  <c r="C46" i="1"/>
  <c r="C42" i="1"/>
  <c r="C50" i="1"/>
  <c r="C63" i="1"/>
  <c r="C62" i="1"/>
  <c r="C58" i="1"/>
  <c r="C44" i="1"/>
  <c r="C43" i="1"/>
  <c r="C56" i="1"/>
  <c r="C55" i="1"/>
  <c r="C41" i="1"/>
  <c r="E38" i="1"/>
  <c r="D38" i="1"/>
  <c r="D37" i="1"/>
  <c r="B38" i="1"/>
  <c r="B37" i="1"/>
  <c r="B34" i="1"/>
  <c r="B33" i="1"/>
  <c r="B31" i="1"/>
  <c r="C65" i="1"/>
  <c r="C61" i="1"/>
  <c r="C45" i="1"/>
  <c r="C51" i="1"/>
</calcChain>
</file>

<file path=xl/sharedStrings.xml><?xml version="1.0" encoding="utf-8"?>
<sst xmlns="http://schemas.openxmlformats.org/spreadsheetml/2006/main" count="37" uniqueCount="35">
  <si>
    <t>FIŞĂ DE EVALUARE</t>
  </si>
  <si>
    <t>LIMBĂ ŞI COMUNICARE</t>
  </si>
  <si>
    <t>ITEMI</t>
  </si>
  <si>
    <t>PUNCTAJ TOTAL</t>
  </si>
  <si>
    <t>PUNCTAJ PARŢIAL</t>
  </si>
  <si>
    <t>PUNCTAJ ZERO</t>
  </si>
  <si>
    <t>I.</t>
  </si>
  <si>
    <t>II.A</t>
  </si>
  <si>
    <t>II.B</t>
  </si>
  <si>
    <t>III.</t>
  </si>
  <si>
    <t>IV.1</t>
  </si>
  <si>
    <t>IV.2</t>
  </si>
  <si>
    <t>IV.3</t>
  </si>
  <si>
    <t>IV.4</t>
  </si>
  <si>
    <t>V.</t>
  </si>
  <si>
    <t>VI.</t>
  </si>
  <si>
    <t>VII.</t>
  </si>
  <si>
    <t>VIII.</t>
  </si>
  <si>
    <t>IX.</t>
  </si>
  <si>
    <t>X.</t>
  </si>
  <si>
    <t>Numele și prenumele elevului</t>
  </si>
  <si>
    <t>Școala Mihai Eminescu Pitești</t>
  </si>
  <si>
    <t>Data 12.05.2021</t>
  </si>
  <si>
    <t>Semnătura</t>
  </si>
  <si>
    <t>Partea I</t>
  </si>
  <si>
    <t>Clasa a VI-a A</t>
  </si>
  <si>
    <t>Testul 2</t>
  </si>
  <si>
    <r>
      <t xml:space="preserve">Evaluarea naţională la finalul clasei a VI-a </t>
    </r>
    <r>
      <rPr>
        <sz val="13.5"/>
        <color theme="1"/>
        <rFont val="Calibri"/>
        <family val="2"/>
        <scheme val="minor"/>
      </rPr>
      <t>(</t>
    </r>
    <r>
      <rPr>
        <b/>
        <sz val="13.5"/>
        <color theme="1"/>
        <rFont val="Calibri"/>
        <family val="2"/>
        <scheme val="minor"/>
      </rPr>
      <t>EN VI 2022</t>
    </r>
    <r>
      <rPr>
        <sz val="13.5"/>
        <color theme="1"/>
        <rFont val="Calibri"/>
        <family val="2"/>
        <scheme val="minor"/>
      </rPr>
      <t>)</t>
    </r>
  </si>
  <si>
    <t>Partea a II-a</t>
  </si>
  <si>
    <t>Instrucțiuni de completare : heiprofu.ro</t>
  </si>
  <si>
    <t>Puncte tari
(+)</t>
  </si>
  <si>
    <t>Aspecte ce necesită îmbunătățire, aprofundare, remediere
(-)</t>
  </si>
  <si>
    <t>engleză</t>
  </si>
  <si>
    <t>Limba</t>
  </si>
  <si>
    <t>IONESCU 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</si>
</sst>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b/>
      <sz val="19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13" fillId="0" borderId="0" xfId="1" applyAlignment="1">
      <alignment horizontal="center"/>
    </xf>
    <xf numFmtId="0" fontId="14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10</xdr:row>
      <xdr:rowOff>990600</xdr:rowOff>
    </xdr:from>
    <xdr:to>
      <xdr:col>14</xdr:col>
      <xdr:colOff>19050</xdr:colOff>
      <xdr:row>10</xdr:row>
      <xdr:rowOff>1409700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4C837778-1547-46D7-891C-609ECDEAAAC9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7996238" y="2433637"/>
          <a:ext cx="4191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14</xdr:col>
      <xdr:colOff>361950</xdr:colOff>
      <xdr:row>10</xdr:row>
      <xdr:rowOff>1400175</xdr:rowOff>
    </xdr:from>
    <xdr:to>
      <xdr:col>15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B1:F69"/>
  <sheetViews>
    <sheetView tabSelected="1" topLeftCell="A32" workbookViewId="0">
      <selection activeCell="C67" sqref="C67:E67"/>
    </sheetView>
  </sheetViews>
  <sheetFormatPr defaultRowHeight="15" x14ac:dyDescent="0.25"/>
  <cols>
    <col min="1" max="1" width="9.140625" style="2"/>
    <col min="2" max="2" width="18" style="2" customWidth="1"/>
    <col min="3" max="5" width="25.7109375" style="2" customWidth="1"/>
    <col min="6" max="16384" width="9.140625" style="2"/>
  </cols>
  <sheetData>
    <row r="1" spans="2:6" x14ac:dyDescent="0.25">
      <c r="B1" s="30" t="s">
        <v>29</v>
      </c>
      <c r="C1" s="30"/>
      <c r="D1" s="30"/>
      <c r="E1" s="30"/>
      <c r="F1" s="30"/>
    </row>
    <row r="2" spans="2:6" ht="18" x14ac:dyDescent="0.25">
      <c r="B2" s="36" t="s">
        <v>27</v>
      </c>
      <c r="C2" s="36"/>
      <c r="D2" s="36"/>
      <c r="E2" s="36"/>
    </row>
    <row r="4" spans="2:6" ht="25.5" x14ac:dyDescent="0.25">
      <c r="B4" s="37" t="s">
        <v>0</v>
      </c>
      <c r="C4" s="37"/>
      <c r="D4" s="37"/>
      <c r="E4" s="37"/>
    </row>
    <row r="5" spans="2:6" x14ac:dyDescent="0.25">
      <c r="B5" s="38" t="s">
        <v>1</v>
      </c>
      <c r="C5" s="38"/>
      <c r="D5" s="38"/>
      <c r="E5" s="38"/>
    </row>
    <row r="6" spans="2:6" x14ac:dyDescent="0.25">
      <c r="D6" s="1"/>
    </row>
    <row r="7" spans="2:6" ht="15.75" x14ac:dyDescent="0.25">
      <c r="B7" s="9" t="s">
        <v>24</v>
      </c>
      <c r="D7" s="12" t="s">
        <v>33</v>
      </c>
      <c r="E7" s="2" t="s">
        <v>32</v>
      </c>
    </row>
    <row r="8" spans="2:6" ht="15.75" x14ac:dyDescent="0.25">
      <c r="B8" s="29" t="s">
        <v>20</v>
      </c>
      <c r="C8" s="29"/>
      <c r="D8" s="39" t="s">
        <v>34</v>
      </c>
      <c r="E8" s="39"/>
    </row>
    <row r="9" spans="2:6" ht="15.75" x14ac:dyDescent="0.25">
      <c r="B9" s="29" t="s">
        <v>21</v>
      </c>
      <c r="C9" s="29"/>
      <c r="D9" s="13" t="s">
        <v>25</v>
      </c>
      <c r="E9" s="13" t="s">
        <v>26</v>
      </c>
    </row>
    <row r="10" spans="2:6" ht="15.75" thickBot="1" x14ac:dyDescent="0.3"/>
    <row r="11" spans="2:6" ht="33" customHeight="1" thickBot="1" x14ac:dyDescent="0.3">
      <c r="B11" s="3" t="s">
        <v>2</v>
      </c>
      <c r="C11" s="11" t="s">
        <v>3</v>
      </c>
      <c r="D11" s="11" t="s">
        <v>4</v>
      </c>
      <c r="E11" s="11" t="s">
        <v>5</v>
      </c>
    </row>
    <row r="12" spans="2:6" ht="18.75" thickBot="1" x14ac:dyDescent="0.3">
      <c r="B12" s="4" t="s">
        <v>6</v>
      </c>
      <c r="C12" s="5"/>
      <c r="D12" s="5"/>
      <c r="E12" s="5"/>
    </row>
    <row r="13" spans="2:6" ht="18.75" thickBot="1" x14ac:dyDescent="0.3">
      <c r="B13" s="4" t="s">
        <v>7</v>
      </c>
      <c r="C13" s="5"/>
      <c r="D13" s="5"/>
      <c r="E13" s="5"/>
    </row>
    <row r="14" spans="2:6" ht="18.75" thickBot="1" x14ac:dyDescent="0.3">
      <c r="B14" s="4" t="s">
        <v>8</v>
      </c>
      <c r="C14" s="5"/>
      <c r="D14" s="5"/>
      <c r="E14" s="5"/>
    </row>
    <row r="15" spans="2:6" ht="18.75" thickBot="1" x14ac:dyDescent="0.3">
      <c r="B15" s="4" t="s">
        <v>9</v>
      </c>
      <c r="C15" s="5"/>
      <c r="D15" s="5"/>
      <c r="E15" s="5"/>
    </row>
    <row r="16" spans="2:6" ht="18.75" thickBot="1" x14ac:dyDescent="0.3">
      <c r="B16" s="4" t="s">
        <v>10</v>
      </c>
      <c r="C16" s="5"/>
      <c r="D16" s="5"/>
      <c r="E16" s="6"/>
    </row>
    <row r="17" spans="2:5" ht="18.75" thickBot="1" x14ac:dyDescent="0.3">
      <c r="B17" s="4" t="s">
        <v>11</v>
      </c>
      <c r="C17" s="5"/>
      <c r="D17" s="5"/>
      <c r="E17" s="6"/>
    </row>
    <row r="18" spans="2:5" ht="18.75" thickBot="1" x14ac:dyDescent="0.3">
      <c r="B18" s="4" t="s">
        <v>12</v>
      </c>
      <c r="C18" s="5"/>
      <c r="D18" s="5"/>
      <c r="E18" s="6"/>
    </row>
    <row r="19" spans="2:5" ht="18.75" thickBot="1" x14ac:dyDescent="0.3">
      <c r="B19" s="4" t="s">
        <v>13</v>
      </c>
      <c r="C19" s="5"/>
      <c r="D19" s="5"/>
      <c r="E19" s="6"/>
    </row>
    <row r="20" spans="2:5" ht="18.75" thickBot="1" x14ac:dyDescent="0.3">
      <c r="B20" s="4" t="s">
        <v>14</v>
      </c>
      <c r="C20" s="5"/>
      <c r="D20" s="5"/>
      <c r="E20" s="6"/>
    </row>
    <row r="21" spans="2:5" ht="18.75" thickBot="1" x14ac:dyDescent="0.3">
      <c r="B21" s="4" t="s">
        <v>15</v>
      </c>
      <c r="C21" s="5"/>
      <c r="D21" s="5"/>
      <c r="E21" s="5"/>
    </row>
    <row r="22" spans="2:5" ht="18.75" thickBot="1" x14ac:dyDescent="0.3">
      <c r="B22" s="4" t="s">
        <v>16</v>
      </c>
      <c r="C22" s="5"/>
      <c r="D22" s="5"/>
      <c r="E22" s="5"/>
    </row>
    <row r="23" spans="2:5" ht="18.75" thickBot="1" x14ac:dyDescent="0.3">
      <c r="B23" s="4" t="s">
        <v>17</v>
      </c>
      <c r="C23" s="5"/>
      <c r="D23" s="5"/>
      <c r="E23" s="5"/>
    </row>
    <row r="24" spans="2:5" ht="18.75" thickBot="1" x14ac:dyDescent="0.3">
      <c r="B24" s="4" t="s">
        <v>18</v>
      </c>
      <c r="C24" s="5"/>
      <c r="D24" s="5"/>
      <c r="E24" s="5"/>
    </row>
    <row r="25" spans="2:5" ht="18.75" thickBot="1" x14ac:dyDescent="0.3">
      <c r="B25" s="4" t="s">
        <v>19</v>
      </c>
      <c r="C25" s="5"/>
      <c r="D25" s="5"/>
      <c r="E25" s="5"/>
    </row>
    <row r="26" spans="2:5" ht="22.5" x14ac:dyDescent="0.25">
      <c r="B26" s="7"/>
    </row>
    <row r="27" spans="2:5" x14ac:dyDescent="0.25">
      <c r="B27" s="8" t="s">
        <v>22</v>
      </c>
      <c r="D27" s="2" t="s">
        <v>23</v>
      </c>
    </row>
    <row r="31" spans="2:5" ht="18" x14ac:dyDescent="0.25">
      <c r="B31" s="36" t="str">
        <f>B2</f>
        <v>Evaluarea naţională la finalul clasei a VI-a (EN VI 2022)</v>
      </c>
      <c r="C31" s="36"/>
      <c r="D31" s="36"/>
      <c r="E31" s="36"/>
    </row>
    <row r="33" spans="2:5" ht="25.5" x14ac:dyDescent="0.25">
      <c r="B33" s="37" t="str">
        <f>B4</f>
        <v>FIŞĂ DE EVALUARE</v>
      </c>
      <c r="C33" s="37"/>
      <c r="D33" s="37"/>
      <c r="E33" s="37"/>
    </row>
    <row r="34" spans="2:5" x14ac:dyDescent="0.25">
      <c r="B34" s="38" t="str">
        <f>B5</f>
        <v>LIMBĂ ŞI COMUNICARE</v>
      </c>
      <c r="C34" s="38"/>
      <c r="D34" s="38"/>
      <c r="E34" s="38"/>
    </row>
    <row r="35" spans="2:5" x14ac:dyDescent="0.25">
      <c r="D35" s="1"/>
    </row>
    <row r="36" spans="2:5" x14ac:dyDescent="0.25">
      <c r="B36" s="10" t="s">
        <v>28</v>
      </c>
      <c r="D36" s="1"/>
    </row>
    <row r="37" spans="2:5" ht="15.75" x14ac:dyDescent="0.25">
      <c r="B37" s="29" t="str">
        <f>B8</f>
        <v>Numele și prenumele elevului</v>
      </c>
      <c r="C37" s="29"/>
      <c r="D37" s="39" t="str">
        <f>D8</f>
        <v>IONESCU ION</v>
      </c>
      <c r="E37" s="39"/>
    </row>
    <row r="38" spans="2:5" ht="15.75" x14ac:dyDescent="0.25">
      <c r="B38" s="29" t="str">
        <f>B9</f>
        <v>Școala Mihai Eminescu Pitești</v>
      </c>
      <c r="C38" s="29"/>
      <c r="D38" s="13" t="str">
        <f>D9</f>
        <v>Clasa a VI-a A</v>
      </c>
      <c r="E38" s="13" t="str">
        <f>E9</f>
        <v>Testul 2</v>
      </c>
    </row>
    <row r="40" spans="2:5" ht="10.35" customHeight="1" x14ac:dyDescent="0.25">
      <c r="B40" s="31" t="s">
        <v>30</v>
      </c>
      <c r="C40" s="20"/>
      <c r="D40" s="21"/>
      <c r="E40" s="22"/>
    </row>
    <row r="41" spans="2:5" ht="10.35" customHeight="1" x14ac:dyDescent="0.25">
      <c r="B41" s="32"/>
      <c r="C41" s="14" t="str">
        <f>IF(C12=2,"– are deprinderea de a identifica informații dintr-un text","")</f>
        <v/>
      </c>
      <c r="D41" s="15"/>
      <c r="E41" s="16"/>
    </row>
    <row r="42" spans="2:5" ht="10.35" customHeight="1" x14ac:dyDescent="0.25">
      <c r="B42" s="32"/>
      <c r="C42" s="14" t="str">
        <f>IF(C13=2,"– asociază corect informațiile dintr-un text în limba română","")</f>
        <v/>
      </c>
      <c r="D42" s="15"/>
      <c r="E42" s="16"/>
    </row>
    <row r="43" spans="2:5" ht="10.35" customHeight="1" x14ac:dyDescent="0.25">
      <c r="B43" s="32"/>
      <c r="C43" s="14" t="str">
        <f>IF(C14=2,_xlfn.CONCAT("– asociază corect cuvintele care reflectă informaţiile prezentate într-un text în limba ",E7),"")</f>
        <v/>
      </c>
      <c r="D43" s="15"/>
      <c r="E43" s="16"/>
    </row>
    <row r="44" spans="2:5" ht="10.35" customHeight="1" x14ac:dyDescent="0.25">
      <c r="B44" s="32"/>
      <c r="C44" s="14" t="str">
        <f>IF(NOT(ISBLANK(C15)),"– transcrie corect din text cuvinte referitoare la tema textului","")</f>
        <v/>
      </c>
      <c r="D44" s="15"/>
      <c r="E44" s="16"/>
    </row>
    <row r="45" spans="2:5" ht="10.35" customHeight="1" x14ac:dyDescent="0.25">
      <c r="B45" s="32"/>
      <c r="C45" s="14" t="str">
        <f>IF(AND(C16=21,C17=21),"– deosebește informațiile adevărate de cele false și justifică în limba română răspunsul ","")</f>
        <v/>
      </c>
      <c r="D45" s="15"/>
      <c r="E45" s="16"/>
    </row>
    <row r="46" spans="2:5" ht="10.35" customHeight="1" x14ac:dyDescent="0.25">
      <c r="B46" s="32"/>
      <c r="C46" s="14" t="str">
        <f>IF(AND(C18=21,C19=21),_xlfn.CONCAT("– deosebește informațiile adevărate de cele false și justifică răspunsul în limba ",E7),"")</f>
        <v/>
      </c>
      <c r="D46" s="15"/>
      <c r="E46" s="16"/>
    </row>
    <row r="47" spans="2:5" ht="10.35" customHeight="1" x14ac:dyDescent="0.25">
      <c r="B47" s="32"/>
      <c r="C47" s="14" t="str">
        <f>IF(C20=21,"– recunoaște răspunsul corect, motivând alegerea pe baza textului","")</f>
        <v/>
      </c>
      <c r="D47" s="15"/>
      <c r="E47" s="16"/>
    </row>
    <row r="48" spans="2:5" ht="10.35" customHeight="1" x14ac:dyDescent="0.25">
      <c r="B48" s="32"/>
      <c r="C48" s="14" t="str">
        <f>IF(C21=2,_xlfn.CONCAT("– completează corect o propoziție, folosind informația din textul în limba ",E7),"")</f>
        <v/>
      </c>
      <c r="D48" s="15"/>
      <c r="E48" s="16"/>
    </row>
    <row r="49" spans="2:5" ht="10.35" customHeight="1" x14ac:dyDescent="0.25">
      <c r="B49" s="32"/>
      <c r="C49" s="14" t="str">
        <f>IF(C22=2,"– identifică asemanarea tematică între două texte","")</f>
        <v/>
      </c>
      <c r="D49" s="15"/>
      <c r="E49" s="16"/>
    </row>
    <row r="50" spans="2:5" ht="10.35" customHeight="1" x14ac:dyDescent="0.25">
      <c r="B50" s="32"/>
      <c r="C50" s="14" t="str">
        <f>IF(C23=2,_xlfn.CONCAT("– are capacitatea de a folosi în scop propriu informațiile din texte pentru a răspunde la întrebări în limba ",E7),"")</f>
        <v/>
      </c>
      <c r="D50" s="15"/>
      <c r="E50" s="16"/>
    </row>
    <row r="51" spans="2:5" ht="10.35" customHeight="1" x14ac:dyDescent="0.25">
      <c r="B51" s="32"/>
      <c r="C51" s="14" t="str">
        <f>IF(C24=2,"– are capacitatea de a folosi în scop propriu informațiile din texte în limba română pentru a formula întrebări","")</f>
        <v/>
      </c>
      <c r="D51" s="15"/>
      <c r="E51" s="16"/>
    </row>
    <row r="52" spans="2:5" ht="10.35" customHeight="1" x14ac:dyDescent="0.25">
      <c r="B52" s="32"/>
      <c r="C52" s="14" t="str">
        <f>IF(C25=2,"– are capacitatea de a-și exprima opinia în legătură cu informațiile dintr-un text","")</f>
        <v/>
      </c>
      <c r="D52" s="15"/>
      <c r="E52" s="16"/>
    </row>
    <row r="53" spans="2:5" ht="10.35" customHeight="1" x14ac:dyDescent="0.25">
      <c r="B53" s="33"/>
      <c r="C53" s="23"/>
      <c r="D53" s="24"/>
      <c r="E53" s="25"/>
    </row>
    <row r="54" spans="2:5" ht="10.35" customHeight="1" x14ac:dyDescent="0.25">
      <c r="B54" s="31" t="s">
        <v>31</v>
      </c>
      <c r="C54" s="26"/>
      <c r="D54" s="27"/>
      <c r="E54" s="28"/>
    </row>
    <row r="55" spans="2:5" ht="10.35" customHeight="1" x14ac:dyDescent="0.25">
      <c r="B55" s="34"/>
      <c r="C55" s="14" t="str">
        <f>IF(NOT(ISBLANK(E12)),"– nu are deprinderea de a identifica informații dintr-un text ",IF(NOT(ISBLANK(D12)),"– indetifică parțial informații dintr-un text ",""))</f>
        <v/>
      </c>
      <c r="D55" s="15"/>
      <c r="E55" s="16"/>
    </row>
    <row r="56" spans="2:5" ht="10.35" customHeight="1" x14ac:dyDescent="0.25">
      <c r="B56" s="34"/>
      <c r="C56" s="14" t="str">
        <f>IF(NOT(ISBLANK(E13)),"– nu asociază corect informaţiile prezentate într-un text în limba română",IF(NOT(ISBLANK(D13)),"– asociază doar o parte din informaţiile prezentate într-un text în limba română",""))</f>
        <v/>
      </c>
      <c r="D56" s="15"/>
      <c r="E56" s="16"/>
    </row>
    <row r="57" spans="2:5" ht="10.35" customHeight="1" x14ac:dyDescent="0.25">
      <c r="B57" s="34"/>
      <c r="C57" s="14" t="str">
        <f>IF(NOT(ISBLANK(E14)),_xlfn.CONCAT("– nu asociază corect cuvintele care reflectă informaţiile prezentate într-un text în limba ",E7),IF(NOT(ISBLANK(D14)),_xlfn.CONCAT("– asociază o parte din cuvintele care reflectă informaţiile prezentate într-un text în limba ",E7),""))</f>
        <v/>
      </c>
      <c r="D57" s="15"/>
      <c r="E57" s="16"/>
    </row>
    <row r="58" spans="2:5" ht="10.35" customHeight="1" x14ac:dyDescent="0.25">
      <c r="B58" s="34"/>
      <c r="C58" s="14" t="str">
        <f>IF(NOT(ISBLANK(D15)),"– transcrie mai puține cuvinte referitoare la tema textului decât se cer",IF(NOT(ISBLANK(E15)),"– nu are abilitatea de a transcrie cuvinte referitoare la tema textului",""))</f>
        <v/>
      </c>
      <c r="D58" s="15"/>
      <c r="E58" s="16"/>
    </row>
    <row r="59" spans="2:5" ht="10.35" customHeight="1" x14ac:dyDescent="0.25">
      <c r="B59" s="34"/>
      <c r="C59" s="14" t="str">
        <f>IF(OR(NOT(ISBLANK(E16)),NOT(ISBLANK(E17))),"– nu deosebește informațiile adevărate de cele false în limba română ",IF(OR(NOT(ISBLANK(D16)),NOT(ISBLANK(D17))),"– nu deosebește toate informațiile false de cele adevărate în limba română sau nu justifcă alegerea ",""))</f>
        <v/>
      </c>
      <c r="D59" s="15"/>
      <c r="E59" s="16"/>
    </row>
    <row r="60" spans="2:5" ht="10.35" customHeight="1" x14ac:dyDescent="0.25">
      <c r="B60" s="34"/>
      <c r="C60" s="14" t="str">
        <f>IF(OR(NOT(ISBLANK(E18)),NOT(ISBLANK(E19))),_xlfn.CONCAT("– nu deosebește informațiile adevărate de cele false în limba ",E7),IF(OR(NOT(ISBLANK(D18)),NOT(ISBLANK(D19))),_xlfn.CONCAT("– nu deosebește toate informațiile false de cele adevărate sau nu justifică alegerea în limba ",E7),""))</f>
        <v/>
      </c>
      <c r="D60" s="15"/>
      <c r="E60" s="16"/>
    </row>
    <row r="61" spans="2:5" ht="10.35" customHeight="1" x14ac:dyDescent="0.25">
      <c r="B61" s="34"/>
      <c r="C61" s="14" t="str">
        <f>IF(NOT(ISBLANK(E20)),"– nu recunoaște răspunsul corect în baza textului ",IF(NOT(ISBLANK(D20)),"– nu justifică sau are o justficare ezitantă a răspunsului ",""))</f>
        <v/>
      </c>
      <c r="D61" s="15"/>
      <c r="E61" s="16"/>
    </row>
    <row r="62" spans="2:5" ht="10.35" customHeight="1" x14ac:dyDescent="0.25">
      <c r="B62" s="34"/>
      <c r="C62" s="14" t="str">
        <f>IF(NOT(ISBLANK(E21)),_xlfn.CONCAT("– nu reușește să continue o propoziție în limba ",E7),IF(NOT(ISBLANK(D21)),_xlfn.CONCAT("– continuare ezitantă sau incompletă a unei propoziții în limba ",E7),""))</f>
        <v/>
      </c>
      <c r="D62" s="15"/>
      <c r="E62" s="16"/>
    </row>
    <row r="63" spans="2:5" ht="10.35" customHeight="1" x14ac:dyDescent="0.25">
      <c r="B63" s="34"/>
      <c r="C63" s="14" t="str">
        <f>IF(NOT(ISBLANK(E22)),"– nu identifică asemănarea tematică între două texte ",IF(NOT(ISBLANK(D22)),"– capacitate redusă de identificare a asemănărilor între două texte ",""))</f>
        <v/>
      </c>
      <c r="D63" s="15"/>
      <c r="E63" s="16"/>
    </row>
    <row r="64" spans="2:5" ht="10.35" customHeight="1" x14ac:dyDescent="0.25">
      <c r="B64" s="34"/>
      <c r="C64" s="14" t="str">
        <f>IF(NOT(ISBLANK(E23)),_xlfn.CONCAT("– nu are capacitatea de a folosi în scop propriu informațiile din texte pentru a răspunde la întrebări în limba ",E7),IF(NOT(ISBLANK(D23)),_xlfn.CONCAT("– capacitate redusă de folosire a informațiilor dintr-un text în limba ",E7),""))</f>
        <v/>
      </c>
      <c r="D64" s="15"/>
      <c r="E64" s="16"/>
    </row>
    <row r="65" spans="2:5" ht="10.35" customHeight="1" x14ac:dyDescent="0.25">
      <c r="B65" s="34"/>
      <c r="C65" s="14" t="str">
        <f>IF(NOT(ISBLANK(E24)),"– nu are capacitatea de a folosi în scop propriu informațiile din texte în limba română pentru a formula întrebări ",IF(NOT(ISBLANK(D24)),"– formulează întrebări ezitante ",""))</f>
        <v/>
      </c>
      <c r="D65" s="15"/>
      <c r="E65" s="16"/>
    </row>
    <row r="66" spans="2:5" ht="10.35" customHeight="1" x14ac:dyDescent="0.25">
      <c r="B66" s="34"/>
      <c r="C66" s="14" t="str">
        <f>IF(NOT(ISBLANK(E25)),"– nu are capacitatea de a-și exprima opinia în legătură cu informațiile dintr-un text ",IF(NOT(ISBLANK(D25)),"– capacitate redusă de exprimare a opiniei în baza unui text ",""))</f>
        <v/>
      </c>
      <c r="D66" s="15"/>
      <c r="E66" s="16"/>
    </row>
    <row r="67" spans="2:5" ht="10.35" customHeight="1" x14ac:dyDescent="0.25">
      <c r="B67" s="35"/>
      <c r="C67" s="17"/>
      <c r="D67" s="18"/>
      <c r="E67" s="19"/>
    </row>
    <row r="69" spans="2:5" x14ac:dyDescent="0.25">
      <c r="B69" s="8" t="s">
        <v>22</v>
      </c>
      <c r="D69" s="2" t="s">
        <v>23</v>
      </c>
    </row>
  </sheetData>
  <mergeCells count="43">
    <mergeCell ref="B37:C37"/>
    <mergeCell ref="D37:E37"/>
    <mergeCell ref="B33:E33"/>
    <mergeCell ref="B34:E34"/>
    <mergeCell ref="B4:E4"/>
    <mergeCell ref="B5:E5"/>
    <mergeCell ref="B9:C9"/>
    <mergeCell ref="B31:E31"/>
    <mergeCell ref="B8:C8"/>
    <mergeCell ref="D8:E8"/>
    <mergeCell ref="B38:C38"/>
    <mergeCell ref="B1:F1"/>
    <mergeCell ref="B40:B53"/>
    <mergeCell ref="B54:B67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B2:E2"/>
    <mergeCell ref="C52:E52"/>
    <mergeCell ref="C40:E40"/>
    <mergeCell ref="C53:E53"/>
    <mergeCell ref="C54:E54"/>
    <mergeCell ref="C55:E55"/>
    <mergeCell ref="C56:E56"/>
    <mergeCell ref="C57:E57"/>
    <mergeCell ref="C58:E58"/>
    <mergeCell ref="C59:E59"/>
    <mergeCell ref="C60:E60"/>
    <mergeCell ref="C66:E66"/>
    <mergeCell ref="C67:E67"/>
    <mergeCell ref="C61:E61"/>
    <mergeCell ref="C62:E62"/>
    <mergeCell ref="C63:E63"/>
    <mergeCell ref="C64:E64"/>
    <mergeCell ref="C65:E65"/>
  </mergeCells>
  <hyperlinks>
    <hyperlink ref="B1:F1" r:id="rId1" display="Instrucțiuni de completare : heiprofu.ro" xr:uid="{5D0DB801-926E-454C-861E-891EFAC861AC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cp:lastPrinted>2022-05-25T15:38:41Z</cp:lastPrinted>
  <dcterms:created xsi:type="dcterms:W3CDTF">2021-05-14T03:45:05Z</dcterms:created>
  <dcterms:modified xsi:type="dcterms:W3CDTF">2022-06-02T13:25:59Z</dcterms:modified>
</cp:coreProperties>
</file>