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ED\2022-2023\generatoare fise en\"/>
    </mc:Choice>
  </mc:AlternateContent>
  <xr:revisionPtr revIDLastSave="0" documentId="13_ncr:1_{FC392B4C-D985-4424-879A-D19C0686DBDD}" xr6:coauthVersionLast="47" xr6:coauthVersionMax="47" xr10:uidLastSave="{00000000-0000-0000-0000-000000000000}"/>
  <bookViews>
    <workbookView xWindow="-108" yWindow="-108" windowWidth="23256" windowHeight="12456" xr2:uid="{5917B5CB-FA3B-4462-B025-59CF7A8EB8B5}"/>
  </bookViews>
  <sheets>
    <sheet name="Sheet1" sheetId="1" r:id="rId1"/>
  </sheets>
  <definedNames>
    <definedName name="_xlnm.Print_Area" localSheetId="0">Sheet1!$A$2:$H$87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63" i="1"/>
  <c r="C62" i="1"/>
  <c r="C61" i="1"/>
  <c r="C80" i="1"/>
  <c r="C60" i="1"/>
  <c r="C79" i="1"/>
  <c r="C59" i="1"/>
  <c r="C58" i="1"/>
  <c r="C57" i="1"/>
  <c r="C76" i="1"/>
  <c r="C56" i="1"/>
  <c r="C55" i="1"/>
  <c r="C75" i="1"/>
  <c r="C54" i="1"/>
  <c r="C73" i="1"/>
  <c r="C53" i="1"/>
  <c r="C52" i="1"/>
  <c r="C71" i="1"/>
  <c r="C51" i="1"/>
  <c r="C50" i="1"/>
  <c r="C49" i="1"/>
  <c r="C69" i="1"/>
  <c r="C48" i="1"/>
  <c r="C47" i="1"/>
  <c r="C46" i="1"/>
  <c r="C65" i="1"/>
  <c r="C45" i="1"/>
  <c r="C64" i="1"/>
  <c r="C44" i="1"/>
  <c r="B87" i="1"/>
  <c r="C81" i="1"/>
  <c r="C82" i="1"/>
  <c r="C78" i="1"/>
  <c r="C77" i="1"/>
  <c r="C74" i="1"/>
  <c r="C72" i="1"/>
  <c r="C70" i="1"/>
  <c r="C68" i="1"/>
  <c r="C67" i="1"/>
  <c r="C66" i="1"/>
  <c r="E42" i="1"/>
  <c r="D42" i="1"/>
  <c r="D41" i="1"/>
  <c r="B42" i="1"/>
  <c r="B41" i="1"/>
  <c r="B38" i="1"/>
  <c r="B37" i="1"/>
  <c r="B35" i="1"/>
</calcChain>
</file>

<file path=xl/sharedStrings.xml><?xml version="1.0" encoding="utf-8"?>
<sst xmlns="http://schemas.openxmlformats.org/spreadsheetml/2006/main" count="41" uniqueCount="40">
  <si>
    <t>FIŞĂ DE EVALUARE</t>
  </si>
  <si>
    <t>ITEMI</t>
  </si>
  <si>
    <t>Numele și prenumele elevului</t>
  </si>
  <si>
    <t>Școala Mihai Eminescu Pitești</t>
  </si>
  <si>
    <t>Semnătura</t>
  </si>
  <si>
    <t>Partea I</t>
  </si>
  <si>
    <t>Testul 2</t>
  </si>
  <si>
    <t>IONESCU ION</t>
  </si>
  <si>
    <t>Clasa a IV-a D</t>
  </si>
  <si>
    <t>RĂSPUNS CORECT</t>
  </si>
  <si>
    <t>RĂSPUNS PARȚIAL CORECT</t>
  </si>
  <si>
    <t>RĂSPUNS INCORECT</t>
  </si>
  <si>
    <t>LIPSĂ RĂSPUNS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</si>
  <si>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</si>
  <si>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</si>
  <si>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</si>
  <si>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</si>
  <si>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</si>
  <si>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</si>
  <si>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</si>
  <si>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</si>
  <si>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</si>
  <si>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</si>
  <si>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</si>
  <si>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I.13</t>
  </si>
  <si>
    <t>I.14</t>
  </si>
  <si>
    <t>I.15</t>
  </si>
  <si>
    <t>Partea a II-a - Evaluarea calitativă</t>
  </si>
  <si>
    <t>Achiziții parțial dobândite, necesitând aprofundare, dezvoltare, măsuri remediale</t>
  </si>
  <si>
    <t>Comentarii</t>
  </si>
  <si>
    <t>MATEMATICĂ</t>
  </si>
  <si>
    <t>I.16</t>
  </si>
  <si>
    <t>I.17</t>
  </si>
  <si>
    <t>I.18</t>
  </si>
  <si>
    <t>I.19</t>
  </si>
  <si>
    <t>I.20</t>
  </si>
  <si>
    <t>Achiziții relevante pentru formarea și dezvoltarea capacităților de operare cu numere naturale, cu elemente intuitive de geometrie, cu unități de măsură, de organizare și reprezentare a datelor și rezolvare de probleme</t>
  </si>
  <si>
    <t>Instrucțiuni de completare : heiprofu.ro</t>
  </si>
  <si>
    <r>
      <t xml:space="preserve">Evaluarea competențelor fundamentale dobândite în ciclul primar la finalul clasei a IV-a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EN IV 2023</t>
    </r>
    <r>
      <rPr>
        <sz val="11"/>
        <color theme="1"/>
        <rFont val="Calibri"/>
        <family val="2"/>
        <scheme val="minor"/>
      </rPr>
      <t>)</t>
    </r>
  </si>
  <si>
    <t>Data 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</si>
</sst>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A1:G87"/>
  <sheetViews>
    <sheetView tabSelected="1" topLeftCell="A43" workbookViewId="0">
      <selection activeCell="C63" sqref="C63:G63"/>
    </sheetView>
  </sheetViews>
  <sheetFormatPr defaultColWidth="9.109375" defaultRowHeight="13.8" x14ac:dyDescent="0.3"/>
  <cols>
    <col min="1" max="1" width="9.109375" style="1"/>
    <col min="2" max="2" width="32.44140625" style="1" customWidth="1"/>
    <col min="3" max="3" width="16.88671875" style="1" bestFit="1" customWidth="1"/>
    <col min="4" max="4" width="25.5546875" style="1" customWidth="1"/>
    <col min="5" max="5" width="19" style="1" bestFit="1" customWidth="1"/>
    <col min="6" max="6" width="14.88671875" style="1" bestFit="1" customWidth="1"/>
    <col min="7" max="16384" width="9.109375" style="1"/>
  </cols>
  <sheetData>
    <row r="1" spans="2:6" ht="14.4" x14ac:dyDescent="0.3">
      <c r="B1" s="17" t="s">
        <v>37</v>
      </c>
      <c r="C1" s="17"/>
      <c r="D1" s="17"/>
      <c r="E1" s="17"/>
      <c r="F1" s="17"/>
    </row>
    <row r="2" spans="2:6" ht="14.4" x14ac:dyDescent="0.3">
      <c r="B2" s="30" t="s">
        <v>38</v>
      </c>
      <c r="C2" s="30"/>
      <c r="D2" s="30"/>
      <c r="E2" s="30"/>
      <c r="F2" s="30"/>
    </row>
    <row r="3" spans="2:6" ht="14.4" x14ac:dyDescent="0.3">
      <c r="B3"/>
      <c r="C3"/>
      <c r="D3"/>
      <c r="E3"/>
      <c r="F3"/>
    </row>
    <row r="4" spans="2:6" ht="14.4" x14ac:dyDescent="0.3">
      <c r="B4" s="30" t="s">
        <v>0</v>
      </c>
      <c r="C4" s="30"/>
      <c r="D4" s="30"/>
      <c r="E4" s="30"/>
      <c r="F4" s="30"/>
    </row>
    <row r="5" spans="2:6" ht="14.4" x14ac:dyDescent="0.3">
      <c r="B5" s="30" t="s">
        <v>30</v>
      </c>
      <c r="C5" s="30"/>
      <c r="D5" s="30"/>
      <c r="E5" s="30"/>
      <c r="F5" s="30"/>
    </row>
    <row r="6" spans="2:6" ht="14.4" x14ac:dyDescent="0.3">
      <c r="B6"/>
      <c r="C6"/>
      <c r="D6" s="12"/>
      <c r="E6"/>
      <c r="F6"/>
    </row>
    <row r="7" spans="2:6" ht="14.4" x14ac:dyDescent="0.3">
      <c r="B7" s="13" t="s">
        <v>5</v>
      </c>
      <c r="C7"/>
      <c r="D7" s="12"/>
      <c r="E7"/>
      <c r="F7"/>
    </row>
    <row r="8" spans="2:6" ht="14.4" x14ac:dyDescent="0.3">
      <c r="B8" s="31" t="s">
        <v>2</v>
      </c>
      <c r="C8" s="31"/>
      <c r="D8" s="30" t="s">
        <v>7</v>
      </c>
      <c r="E8" s="30"/>
      <c r="F8" s="30"/>
    </row>
    <row r="9" spans="2:6" ht="14.4" x14ac:dyDescent="0.3">
      <c r="B9" s="31" t="s">
        <v>3</v>
      </c>
      <c r="C9" s="31"/>
      <c r="D9" s="14" t="s">
        <v>8</v>
      </c>
      <c r="E9" s="32" t="s">
        <v>6</v>
      </c>
      <c r="F9" s="32"/>
    </row>
    <row r="11" spans="2:6" ht="33" customHeight="1" x14ac:dyDescent="0.3">
      <c r="B11" s="6" t="s">
        <v>1</v>
      </c>
      <c r="C11" s="6" t="s">
        <v>9</v>
      </c>
      <c r="D11" s="6" t="s">
        <v>10</v>
      </c>
      <c r="E11" s="6" t="s">
        <v>11</v>
      </c>
      <c r="F11" s="5" t="s">
        <v>12</v>
      </c>
    </row>
    <row r="12" spans="2:6" x14ac:dyDescent="0.3">
      <c r="B12" s="7" t="s">
        <v>13</v>
      </c>
      <c r="C12" s="7"/>
      <c r="D12" s="7"/>
      <c r="E12" s="7"/>
      <c r="F12" s="8"/>
    </row>
    <row r="13" spans="2:6" x14ac:dyDescent="0.3">
      <c r="B13" s="7" t="s">
        <v>14</v>
      </c>
      <c r="C13" s="7"/>
      <c r="D13" s="7"/>
      <c r="E13" s="7"/>
      <c r="F13" s="8"/>
    </row>
    <row r="14" spans="2:6" x14ac:dyDescent="0.3">
      <c r="B14" s="7" t="s">
        <v>15</v>
      </c>
      <c r="C14" s="7"/>
      <c r="D14" s="7"/>
      <c r="E14" s="7"/>
      <c r="F14" s="8"/>
    </row>
    <row r="15" spans="2:6" x14ac:dyDescent="0.3">
      <c r="B15" s="7" t="s">
        <v>16</v>
      </c>
      <c r="C15" s="7"/>
      <c r="D15" s="7"/>
      <c r="E15" s="7"/>
      <c r="F15" s="8"/>
    </row>
    <row r="16" spans="2:6" x14ac:dyDescent="0.3">
      <c r="B16" s="7" t="s">
        <v>17</v>
      </c>
      <c r="C16" s="7"/>
      <c r="D16" s="7"/>
      <c r="E16" s="9"/>
      <c r="F16" s="8"/>
    </row>
    <row r="17" spans="2:6" x14ac:dyDescent="0.3">
      <c r="B17" s="7" t="s">
        <v>18</v>
      </c>
      <c r="C17" s="7"/>
      <c r="D17" s="7"/>
      <c r="E17" s="9"/>
      <c r="F17" s="8"/>
    </row>
    <row r="18" spans="2:6" x14ac:dyDescent="0.3">
      <c r="B18" s="7" t="s">
        <v>19</v>
      </c>
      <c r="C18" s="7"/>
      <c r="D18" s="7"/>
      <c r="E18" s="9"/>
      <c r="F18" s="8"/>
    </row>
    <row r="19" spans="2:6" x14ac:dyDescent="0.3">
      <c r="B19" s="7" t="s">
        <v>20</v>
      </c>
      <c r="C19" s="7"/>
      <c r="D19" s="7"/>
      <c r="E19" s="9"/>
      <c r="F19" s="8"/>
    </row>
    <row r="20" spans="2:6" x14ac:dyDescent="0.3">
      <c r="B20" s="7" t="s">
        <v>21</v>
      </c>
      <c r="C20" s="7"/>
      <c r="D20" s="7"/>
      <c r="E20" s="9"/>
      <c r="F20" s="8"/>
    </row>
    <row r="21" spans="2:6" x14ac:dyDescent="0.3">
      <c r="B21" s="7" t="s">
        <v>22</v>
      </c>
      <c r="C21" s="7"/>
      <c r="D21" s="7"/>
      <c r="E21" s="7"/>
      <c r="F21" s="8"/>
    </row>
    <row r="22" spans="2:6" x14ac:dyDescent="0.3">
      <c r="B22" s="7" t="s">
        <v>23</v>
      </c>
      <c r="C22" s="7"/>
      <c r="D22" s="7"/>
      <c r="E22" s="7"/>
      <c r="F22" s="8"/>
    </row>
    <row r="23" spans="2:6" x14ac:dyDescent="0.3">
      <c r="B23" s="7">
        <v>1.1200000000000001</v>
      </c>
      <c r="C23" s="7"/>
      <c r="D23" s="7"/>
      <c r="E23" s="7"/>
      <c r="F23" s="8"/>
    </row>
    <row r="24" spans="2:6" x14ac:dyDescent="0.3">
      <c r="B24" s="7" t="s">
        <v>24</v>
      </c>
      <c r="C24" s="7"/>
      <c r="D24" s="7"/>
      <c r="E24" s="7"/>
      <c r="F24" s="8"/>
    </row>
    <row r="25" spans="2:6" x14ac:dyDescent="0.3">
      <c r="B25" s="7" t="s">
        <v>25</v>
      </c>
      <c r="C25" s="7"/>
      <c r="D25" s="7"/>
      <c r="E25" s="7"/>
      <c r="F25" s="8"/>
    </row>
    <row r="26" spans="2:6" x14ac:dyDescent="0.3">
      <c r="B26" s="7" t="s">
        <v>26</v>
      </c>
      <c r="C26" s="7"/>
      <c r="D26" s="7"/>
      <c r="E26" s="7"/>
      <c r="F26" s="8"/>
    </row>
    <row r="27" spans="2:6" x14ac:dyDescent="0.3">
      <c r="B27" s="7" t="s">
        <v>31</v>
      </c>
      <c r="C27" s="7"/>
      <c r="D27" s="7"/>
      <c r="E27" s="7"/>
      <c r="F27" s="8"/>
    </row>
    <row r="28" spans="2:6" x14ac:dyDescent="0.3">
      <c r="B28" s="7" t="s">
        <v>32</v>
      </c>
      <c r="C28" s="7"/>
      <c r="D28" s="7"/>
      <c r="E28" s="7"/>
      <c r="F28" s="8"/>
    </row>
    <row r="29" spans="2:6" x14ac:dyDescent="0.3">
      <c r="B29" s="7" t="s">
        <v>33</v>
      </c>
      <c r="C29" s="7"/>
      <c r="D29" s="7"/>
      <c r="E29" s="7"/>
      <c r="F29" s="8"/>
    </row>
    <row r="30" spans="2:6" x14ac:dyDescent="0.3">
      <c r="B30" s="7" t="s">
        <v>34</v>
      </c>
      <c r="C30" s="7"/>
      <c r="D30" s="7"/>
      <c r="E30" s="7"/>
      <c r="F30" s="8"/>
    </row>
    <row r="31" spans="2:6" x14ac:dyDescent="0.3">
      <c r="B31" s="7" t="s">
        <v>35</v>
      </c>
      <c r="C31" s="7"/>
      <c r="D31" s="7"/>
      <c r="E31" s="7"/>
      <c r="F31" s="8"/>
    </row>
    <row r="32" spans="2:6" x14ac:dyDescent="0.3">
      <c r="B32" s="2"/>
    </row>
    <row r="33" spans="1:7" x14ac:dyDescent="0.3">
      <c r="B33" s="10" t="s">
        <v>39</v>
      </c>
      <c r="D33" s="1" t="s">
        <v>4</v>
      </c>
    </row>
    <row r="35" spans="1:7" x14ac:dyDescent="0.3">
      <c r="B35" s="28" t="str">
        <f>B2</f>
        <v>Evaluarea competențelor fundamentale dobândite în ciclul primar la finalul clasei a IV-a (EN IV 2023)</v>
      </c>
      <c r="C35" s="28"/>
      <c r="D35" s="28"/>
      <c r="E35" s="28"/>
      <c r="F35" s="28"/>
    </row>
    <row r="37" spans="1:7" x14ac:dyDescent="0.3">
      <c r="B37" s="28" t="str">
        <f>B4</f>
        <v>FIŞĂ DE EVALUARE</v>
      </c>
      <c r="C37" s="28"/>
      <c r="D37" s="28"/>
      <c r="E37" s="28"/>
      <c r="F37" s="28"/>
    </row>
    <row r="38" spans="1:7" x14ac:dyDescent="0.3">
      <c r="B38" s="28" t="str">
        <f>B5</f>
        <v>MATEMATICĂ</v>
      </c>
      <c r="C38" s="28"/>
      <c r="D38" s="28"/>
      <c r="E38" s="28"/>
      <c r="F38" s="28"/>
    </row>
    <row r="39" spans="1:7" x14ac:dyDescent="0.3">
      <c r="D39" s="4"/>
    </row>
    <row r="40" spans="1:7" x14ac:dyDescent="0.3">
      <c r="B40" s="33" t="s">
        <v>27</v>
      </c>
      <c r="C40" s="33"/>
      <c r="D40" s="4"/>
    </row>
    <row r="41" spans="1:7" x14ac:dyDescent="0.3">
      <c r="A41" s="11"/>
      <c r="B41" s="27" t="str">
        <f>B8</f>
        <v>Numele și prenumele elevului</v>
      </c>
      <c r="C41" s="27"/>
      <c r="D41" s="28" t="str">
        <f>D8</f>
        <v>IONESCU ION</v>
      </c>
      <c r="E41" s="28"/>
      <c r="F41" s="28"/>
    </row>
    <row r="42" spans="1:7" x14ac:dyDescent="0.3">
      <c r="B42" s="27" t="str">
        <f>B9</f>
        <v>Școala Mihai Eminescu Pitești</v>
      </c>
      <c r="C42" s="27"/>
      <c r="D42" s="3" t="str">
        <f>D9</f>
        <v>Clasa a IV-a D</v>
      </c>
      <c r="E42" s="29" t="str">
        <f>E9</f>
        <v>Testul 2</v>
      </c>
      <c r="F42" s="29"/>
    </row>
    <row r="44" spans="1:7" s="2" customFormat="1" ht="8.1" customHeight="1" x14ac:dyDescent="0.3">
      <c r="B44" s="34" t="s">
        <v>36</v>
      </c>
      <c r="C44" s="21" t="str">
        <f>IF(NOT(ISBLANK(C12)),"– scrie corect un număr natural de ordinul miilor, ținând cont de descompunerea lui în mii, sute, zeci, unități","")</f>
        <v/>
      </c>
      <c r="D44" s="22"/>
      <c r="E44" s="22"/>
      <c r="F44" s="22"/>
      <c r="G44" s="23"/>
    </row>
    <row r="45" spans="1:7" s="2" customFormat="1" ht="8.1" customHeight="1" x14ac:dyDescent="0.3">
      <c r="B45" s="35"/>
      <c r="C45" s="18" t="str">
        <f>IF(NOT(ISBLANK(C13)),"– transformă corect un număr scris cu cifre romane în număr scris cu cifre arabe","")</f>
        <v/>
      </c>
      <c r="D45" s="19"/>
      <c r="E45" s="19"/>
      <c r="F45" s="19"/>
      <c r="G45" s="20"/>
    </row>
    <row r="46" spans="1:7" s="2" customFormat="1" ht="8.1" customHeight="1" x14ac:dyDescent="0.3">
      <c r="B46" s="35"/>
      <c r="C46" s="18" t="str">
        <f>IF(NOT(ISBLANK(C14)),"– cunoaște semnificațiile predecesorului și succesorului unui număr natural","")</f>
        <v/>
      </c>
      <c r="D46" s="19"/>
      <c r="E46" s="19"/>
      <c r="F46" s="19"/>
      <c r="G46" s="20"/>
    </row>
    <row r="47" spans="1:7" s="2" customFormat="1" ht="8.1" customHeight="1" x14ac:dyDescent="0.3">
      <c r="B47" s="35"/>
      <c r="C47" s="18" t="str">
        <f>IF(NOT(ISBLANK(C15)),"– recunoaște reprezentarea grafică a unei fracții","")</f>
        <v/>
      </c>
      <c r="D47" s="19"/>
      <c r="E47" s="19"/>
      <c r="F47" s="19"/>
      <c r="G47" s="20"/>
    </row>
    <row r="48" spans="1:7" s="2" customFormat="1" ht="8.1" customHeight="1" x14ac:dyDescent="0.3">
      <c r="B48" s="35"/>
      <c r="C48" s="18" t="str">
        <f>IF(NOT(ISBLANK(C16)),"– știe să facă aproximări ale numerelor","")</f>
        <v/>
      </c>
      <c r="D48" s="19"/>
      <c r="E48" s="19"/>
      <c r="F48" s="19"/>
      <c r="G48" s="20"/>
    </row>
    <row r="49" spans="2:7" s="2" customFormat="1" ht="8.1" customHeight="1" x14ac:dyDescent="0.3">
      <c r="B49" s="35"/>
      <c r="C49" s="18" t="str">
        <f>IF(NOT(ISBLANK(C17)),"– are abilitatea de a ordona descrescător numerele dintr-un șir","")</f>
        <v/>
      </c>
      <c r="D49" s="19"/>
      <c r="E49" s="19"/>
      <c r="F49" s="19"/>
      <c r="G49" s="20"/>
    </row>
    <row r="50" spans="2:7" s="2" customFormat="1" ht="8.1" customHeight="1" x14ac:dyDescent="0.3">
      <c r="B50" s="35"/>
      <c r="C50" s="18" t="str">
        <f>IF(NOT(ISBLANK(C18)),"– cunoaște și efectutează corect operații cu numere naturale","")</f>
        <v/>
      </c>
      <c r="D50" s="19"/>
      <c r="E50" s="19"/>
      <c r="F50" s="19"/>
      <c r="G50" s="20"/>
    </row>
    <row r="51" spans="2:7" s="2" customFormat="1" ht="8.1" customHeight="1" x14ac:dyDescent="0.3">
      <c r="B51" s="35"/>
      <c r="C51" s="18" t="str">
        <f>IF(NOT(ISBLANK(C19)),"– transpune corect în calcule date din situații concrete","")</f>
        <v/>
      </c>
      <c r="D51" s="19"/>
      <c r="E51" s="19"/>
      <c r="F51" s="19"/>
      <c r="G51" s="20"/>
    </row>
    <row r="52" spans="2:7" s="2" customFormat="1" ht="8.1" customHeight="1" x14ac:dyDescent="0.3">
      <c r="B52" s="35"/>
      <c r="C52" s="18" t="str">
        <f>IF(NOT(ISBLANK(C20)),"– are capacitatea de a face raționamente și calcule complexe","")</f>
        <v/>
      </c>
      <c r="D52" s="19"/>
      <c r="E52" s="19"/>
      <c r="F52" s="19"/>
      <c r="G52" s="20"/>
    </row>
    <row r="53" spans="2:7" s="2" customFormat="1" ht="8.1" customHeight="1" x14ac:dyDescent="0.3">
      <c r="B53" s="35"/>
      <c r="C53" s="18" t="str">
        <f>IF(NOT(ISBLANK(C21)),"– poate rezolva probleme cu ajutorul metodelor aritmetice","")</f>
        <v/>
      </c>
      <c r="D53" s="19"/>
      <c r="E53" s="19"/>
      <c r="F53" s="19"/>
      <c r="G53" s="20"/>
    </row>
    <row r="54" spans="2:7" s="2" customFormat="1" ht="8.1" customHeight="1" x14ac:dyDescent="0.3">
      <c r="B54" s="35"/>
      <c r="C54" s="18" t="str">
        <f>IF(NOT(ISBLANK(C22)),"– recunoaște figurile geometrice","")</f>
        <v/>
      </c>
      <c r="D54" s="19"/>
      <c r="E54" s="19"/>
      <c r="F54" s="19"/>
      <c r="G54" s="20"/>
    </row>
    <row r="55" spans="2:7" s="2" customFormat="1" ht="8.1" customHeight="1" x14ac:dyDescent="0.3">
      <c r="B55" s="35"/>
      <c r="C55" s="18" t="str">
        <f>IF(NOT(ISBLANK(C23)),"– alege în mod adecvat unitatea de măsură a unei mărimi fizice în condiții specifice","")</f>
        <v/>
      </c>
      <c r="D55" s="19"/>
      <c r="E55" s="19"/>
      <c r="F55" s="19"/>
      <c r="G55" s="20"/>
    </row>
    <row r="56" spans="2:7" s="2" customFormat="1" ht="8.1" customHeight="1" x14ac:dyDescent="0.3">
      <c r="B56" s="35"/>
      <c r="C56" s="18" t="str">
        <f>IF(NOT(ISBLANK(C24)),"– știe să calculeze durata de timp între două date calendaristice","")</f>
        <v/>
      </c>
      <c r="D56" s="19"/>
      <c r="E56" s="19"/>
      <c r="F56" s="19"/>
      <c r="G56" s="20"/>
    </row>
    <row r="57" spans="2:7" s="2" customFormat="1" ht="8.1" customHeight="1" x14ac:dyDescent="0.3">
      <c r="B57" s="35"/>
      <c r="C57" s="18" t="str">
        <f>IF(NOT(ISBLANK(C25)),"– are deprinderi de calcul cu unități de măsură pentru timp","")</f>
        <v/>
      </c>
      <c r="D57" s="19"/>
      <c r="E57" s="19"/>
      <c r="F57" s="19"/>
      <c r="G57" s="20"/>
    </row>
    <row r="58" spans="2:7" s="2" customFormat="1" ht="8.1" customHeight="1" x14ac:dyDescent="0.3">
      <c r="B58" s="35"/>
      <c r="C58" s="18" t="str">
        <f>IF(NOT(ISBLANK(C26)),"– știe să determine perimetrul unei figuri geometrice","")</f>
        <v/>
      </c>
      <c r="D58" s="19"/>
      <c r="E58" s="19"/>
      <c r="F58" s="19"/>
      <c r="G58" s="20"/>
    </row>
    <row r="59" spans="2:7" s="2" customFormat="1" ht="8.1" customHeight="1" x14ac:dyDescent="0.3">
      <c r="B59" s="35"/>
      <c r="C59" s="18" t="str">
        <f>IF(NOT(ISBLANK(C27)),"– poate efectua calcule cu mai multe operații, respectând ordinea efectuării acestora","")</f>
        <v/>
      </c>
      <c r="D59" s="19"/>
      <c r="E59" s="19"/>
      <c r="F59" s="19"/>
      <c r="G59" s="20"/>
    </row>
    <row r="60" spans="2:7" s="2" customFormat="1" ht="8.1" customHeight="1" x14ac:dyDescent="0.3">
      <c r="B60" s="35"/>
      <c r="C60" s="18" t="str">
        <f>IF(NOT(ISBLANK(C28)),"– face raționamente complete în cazul problemelor cu date complexe","")</f>
        <v/>
      </c>
      <c r="D60" s="19"/>
      <c r="E60" s="19"/>
      <c r="F60" s="19"/>
      <c r="G60" s="20"/>
    </row>
    <row r="61" spans="2:7" s="2" customFormat="1" ht="8.1" customHeight="1" x14ac:dyDescent="0.3">
      <c r="B61" s="35"/>
      <c r="C61" s="18" t="str">
        <f>IF(NOT(ISBLANK(C29)),"– este capabil să selecteze și să prelucreze date dintr-un tabel","")</f>
        <v/>
      </c>
      <c r="D61" s="19"/>
      <c r="E61" s="19"/>
      <c r="F61" s="19"/>
      <c r="G61" s="20"/>
    </row>
    <row r="62" spans="2:7" s="2" customFormat="1" ht="8.1" customHeight="1" x14ac:dyDescent="0.3">
      <c r="B62" s="35"/>
      <c r="C62" s="18" t="str">
        <f>IF(NOT(ISBLANK(C30)),"– are abilitatea utilizării unui calendar","")</f>
        <v/>
      </c>
      <c r="D62" s="19"/>
      <c r="E62" s="19"/>
      <c r="F62" s="19"/>
      <c r="G62" s="20"/>
    </row>
    <row r="63" spans="2:7" s="2" customFormat="1" ht="8.1" customHeight="1" x14ac:dyDescent="0.3">
      <c r="B63" s="36"/>
      <c r="C63" s="18" t="str">
        <f>IF(NOT(ISBLANK(C31)),"– este capabil să interpreteze organizarea unor informații în reprezentări grafice","")</f>
        <v/>
      </c>
      <c r="D63" s="19"/>
      <c r="E63" s="19"/>
      <c r="F63" s="19"/>
      <c r="G63" s="20"/>
    </row>
    <row r="64" spans="2:7" s="2" customFormat="1" ht="8.1" customHeight="1" x14ac:dyDescent="0.3">
      <c r="B64" s="37" t="s">
        <v>28</v>
      </c>
      <c r="C64" s="21" t="str">
        <f>IF(ISBLANK(C12),"– nu scrie corect un număr natural de ordinul miilor, ținând cont de descompunerea lui în mii, sute, zeci, unități","")</f>
        <v>– nu scrie corect un număr natural de ordinul miilor, ținând cont de descompunerea lui în mii, sute, zeci, unități</v>
      </c>
      <c r="D64" s="22"/>
      <c r="E64" s="22"/>
      <c r="F64" s="22"/>
      <c r="G64" s="23"/>
    </row>
    <row r="65" spans="2:7" s="2" customFormat="1" ht="8.1" customHeight="1" x14ac:dyDescent="0.3">
      <c r="B65" s="38"/>
      <c r="C65" s="18" t="str">
        <f>IF(ISBLANK(C13),"– nu poate transforma un număr scris cu cifre romane în număr scris cu cifre arabe","")</f>
        <v>– nu poate transforma un număr scris cu cifre romane în număr scris cu cifre arabe</v>
      </c>
      <c r="D65" s="19"/>
      <c r="E65" s="19"/>
      <c r="F65" s="19"/>
      <c r="G65" s="20"/>
    </row>
    <row r="66" spans="2:7" s="2" customFormat="1" ht="8.1" customHeight="1" x14ac:dyDescent="0.3">
      <c r="B66" s="38"/>
      <c r="C66" s="18" t="str">
        <f>IF(ISBLANK(C14),"– nu cunoaște semnificațiile predecesorului și succesorului unui număr natural","")</f>
        <v>– nu cunoaște semnificațiile predecesorului și succesorului unui număr natural</v>
      </c>
      <c r="D66" s="19"/>
      <c r="E66" s="19"/>
      <c r="F66" s="19"/>
      <c r="G66" s="20"/>
    </row>
    <row r="67" spans="2:7" s="2" customFormat="1" ht="8.1" customHeight="1" x14ac:dyDescent="0.3">
      <c r="B67" s="38"/>
      <c r="C67" s="18" t="str">
        <f>IF(ISBLANK(C15),"– nu recunoaște reprezentarea grafică a unei fracții","")</f>
        <v>– nu recunoaște reprezentarea grafică a unei fracții</v>
      </c>
      <c r="D67" s="19"/>
      <c r="E67" s="19"/>
      <c r="F67" s="19"/>
      <c r="G67" s="20"/>
    </row>
    <row r="68" spans="2:7" s="2" customFormat="1" ht="8.1" customHeight="1" x14ac:dyDescent="0.3">
      <c r="B68" s="38"/>
      <c r="C68" s="18" t="str">
        <f>IF(ISBLANK(C16),"– nu știe să facă aproximări ale numerelor","")</f>
        <v>– nu știe să facă aproximări ale numerelor</v>
      </c>
      <c r="D68" s="19"/>
      <c r="E68" s="19"/>
      <c r="F68" s="19"/>
      <c r="G68" s="20"/>
    </row>
    <row r="69" spans="2:7" s="2" customFormat="1" ht="8.1" customHeight="1" x14ac:dyDescent="0.3">
      <c r="B69" s="38"/>
      <c r="C69" s="18" t="str">
        <f>IF(ISBLANK(C17),"– nu are abilitatea de a ordona descrescător numerele dintr-un șir","")</f>
        <v>– nu are abilitatea de a ordona descrescător numerele dintr-un șir</v>
      </c>
      <c r="D69" s="19"/>
      <c r="E69" s="19"/>
      <c r="F69" s="19"/>
      <c r="G69" s="20"/>
    </row>
    <row r="70" spans="2:7" s="2" customFormat="1" ht="8.1" customHeight="1" x14ac:dyDescent="0.3">
      <c r="B70" s="38"/>
      <c r="C70" s="18" t="str">
        <f>IF(NOT(ISBLANK(D18)),"– efectuează calcule cu o parte dintre operațiile cu numere naturale",IF(OR(NOT(ISBLANK(E18)),NOT(ISBLANK(F18))),"– nu poate efectua operații cu numere naturale",""))</f>
        <v/>
      </c>
      <c r="D70" s="19"/>
      <c r="E70" s="19"/>
      <c r="F70" s="19"/>
      <c r="G70" s="20"/>
    </row>
    <row r="71" spans="2:7" s="2" customFormat="1" ht="8.1" customHeight="1" x14ac:dyDescent="0.3">
      <c r="B71" s="38"/>
      <c r="C71" s="18" t="str">
        <f>IF(NOT(ISBLANK(D19)),"– identifică parțial calcule traduse din situații concrete",IF(OR(NOT(ISBLANK(E19)),NOT(ISBLANK(F19))),"– nu poate transpune în calcule date din situații concrete",""))</f>
        <v/>
      </c>
      <c r="D71" s="19"/>
      <c r="E71" s="19"/>
      <c r="F71" s="19"/>
      <c r="G71" s="20"/>
    </row>
    <row r="72" spans="2:7" s="2" customFormat="1" ht="8.1" customHeight="1" x14ac:dyDescent="0.3">
      <c r="B72" s="38"/>
      <c r="C72" s="18" t="str">
        <f>IF(NOT(ISBLANK(D20)),"– face raționamente incomplete cu calcule complexe",IF(OR(NOT(ISBLANK(E20)),NOT(ISBLANK(F20))),"– nu are capacitatea de a face raționamente și calcule complexe",""))</f>
        <v/>
      </c>
      <c r="D72" s="19"/>
      <c r="E72" s="19"/>
      <c r="F72" s="19"/>
      <c r="G72" s="20"/>
    </row>
    <row r="73" spans="2:7" s="2" customFormat="1" ht="8.1" customHeight="1" x14ac:dyDescent="0.3">
      <c r="B73" s="38"/>
      <c r="C73" s="18" t="str">
        <f>IF(NOT(ISBLANK(D21)),"– redactează incomplet soluții la probleme care se rezolvă cu ajutorul metodelor aritmetice",IF(OR(NOT(ISBLANK(E21)),NOT(ISBLANK(F21))),"– nu este capabil să rezolve probleme cu ajutorul metodelor aritmetice",""))</f>
        <v/>
      </c>
      <c r="D73" s="19"/>
      <c r="E73" s="19"/>
      <c r="F73" s="19"/>
      <c r="G73" s="20"/>
    </row>
    <row r="74" spans="2:7" s="2" customFormat="1" ht="8.1" customHeight="1" x14ac:dyDescent="0.3">
      <c r="B74" s="38"/>
      <c r="C74" s="18" t="str">
        <f>IF(ISBLANK(C22),"– nu recunoaște figurile geometrice","")</f>
        <v>– nu recunoaște figurile geometrice</v>
      </c>
      <c r="D74" s="19"/>
      <c r="E74" s="19"/>
      <c r="F74" s="19"/>
      <c r="G74" s="20"/>
    </row>
    <row r="75" spans="2:7" s="2" customFormat="1" ht="8.1" customHeight="1" x14ac:dyDescent="0.3">
      <c r="B75" s="38"/>
      <c r="C75" s="18" t="str">
        <f>IF(ISBLANK(C23),"– nu alege în mod adecvat unitatea de măsură a unei mărimi fizice, în condiții specifice","")</f>
        <v>– nu alege în mod adecvat unitatea de măsură a unei mărimi fizice, în condiții specifice</v>
      </c>
      <c r="D75" s="19"/>
      <c r="E75" s="19"/>
      <c r="F75" s="19"/>
      <c r="G75" s="20"/>
    </row>
    <row r="76" spans="2:7" s="2" customFormat="1" ht="8.1" customHeight="1" x14ac:dyDescent="0.3">
      <c r="B76" s="38"/>
      <c r="C76" s="18" t="str">
        <f>IF(ISBLANK(C24),"– nu știe să calculeze durata de timp între două date calendaristice","")</f>
        <v>– nu știe să calculeze durata de timp între două date calendaristice</v>
      </c>
      <c r="D76" s="19"/>
      <c r="E76" s="19"/>
      <c r="F76" s="19"/>
      <c r="G76" s="20"/>
    </row>
    <row r="77" spans="2:7" s="2" customFormat="1" ht="8.1" customHeight="1" x14ac:dyDescent="0.3">
      <c r="B77" s="38"/>
      <c r="C77" s="18" t="str">
        <f>IF(ISBLANK(C25),"– nu are deprinderi de calcul cu unități de măsură pentru timp","")</f>
        <v>– nu are deprinderi de calcul cu unități de măsură pentru timp</v>
      </c>
      <c r="D77" s="19"/>
      <c r="E77" s="19"/>
      <c r="F77" s="19"/>
      <c r="G77" s="20"/>
    </row>
    <row r="78" spans="2:7" s="2" customFormat="1" ht="8.1" customHeight="1" x14ac:dyDescent="0.3">
      <c r="B78" s="38"/>
      <c r="C78" s="18" t="str">
        <f>IF(NOT(ISBLANK(D26)),"– nu redactează complet determinarea perimetrului unei figuri geometrice",IF(OR(NOT(ISBLANK(E26)),NOT(ISBLANK(F26))),"– nu știe să determine perimetrul unei figuri geometrice",""))</f>
        <v/>
      </c>
      <c r="D78" s="19"/>
      <c r="E78" s="19"/>
      <c r="F78" s="19"/>
      <c r="G78" s="20"/>
    </row>
    <row r="79" spans="2:7" s="2" customFormat="1" ht="8.1" customHeight="1" x14ac:dyDescent="0.3">
      <c r="B79" s="38"/>
      <c r="C79" s="18" t="str">
        <f>IF(NOT(ISBLANK(D27)),"– nu efectuează complet calcule cu mai multe operații sau nu respectă ordinea acestora",IF(OR(NOT(ISBLANK(E27)),NOT(ISBLANK(F27))),"– nu poate efectua calcule cu mai multe operații și/sau nu cunoaște ordinea efectuării acestora",""))</f>
        <v/>
      </c>
      <c r="D79" s="19"/>
      <c r="E79" s="19"/>
      <c r="F79" s="19"/>
      <c r="G79" s="20"/>
    </row>
    <row r="80" spans="2:7" s="2" customFormat="1" ht="8.1" customHeight="1" x14ac:dyDescent="0.3">
      <c r="B80" s="38"/>
      <c r="C80" s="18" t="str">
        <f>IF(NOT(ISBLANK(D28)),"– face raționamente sau redactări incomplete în probleme cu date complexe",IF(OR(NOT(ISBLANK(E28)),NOT(ISBLANK(F28))),"– nu poate rezolva probleme cu date complexe",""))</f>
        <v/>
      </c>
      <c r="D80" s="19"/>
      <c r="E80" s="19"/>
      <c r="F80" s="19"/>
      <c r="G80" s="20"/>
    </row>
    <row r="81" spans="2:7" s="2" customFormat="1" ht="8.1" customHeight="1" x14ac:dyDescent="0.3">
      <c r="B81" s="38"/>
      <c r="C81" s="18" t="str">
        <f>IF(NOT(ISBLANK(D29)),"– extrage date dintr-un tabel, dar nu le prelucrează corect",IF(OR(NOT(ISBLANK(E29)),NOT(ISBLANK(F29))),"– nu este capabil să selecteze și să prelucreze date dintr-un tabel",""))</f>
        <v/>
      </c>
      <c r="D81" s="19"/>
      <c r="E81" s="19"/>
      <c r="F81" s="19"/>
      <c r="G81" s="20"/>
    </row>
    <row r="82" spans="2:7" s="2" customFormat="1" ht="8.1" customHeight="1" x14ac:dyDescent="0.3">
      <c r="B82" s="38"/>
      <c r="C82" s="18" t="str">
        <f>IF(ISBLANK(C30),"– nu are abilitatea utilizării unui calendar","")</f>
        <v>– nu are abilitatea utilizării unui calendar</v>
      </c>
      <c r="D82" s="19"/>
      <c r="E82" s="19"/>
      <c r="F82" s="19"/>
      <c r="G82" s="20"/>
    </row>
    <row r="83" spans="2:7" s="2" customFormat="1" ht="8.1" customHeight="1" x14ac:dyDescent="0.3">
      <c r="B83" s="39"/>
      <c r="C83" s="18" t="str">
        <f>IF(NOT(ISBLANK(D31)),"– identifcă parțial date organizate în reprezentări grafice",IF(OR(NOT(ISBLANK(E31)),NOT(ISBLANK(F31))),"– nu este capabil să interpreteze organizarea unor date în reprezentări grafice",""))</f>
        <v/>
      </c>
      <c r="D83" s="19"/>
      <c r="E83" s="19"/>
      <c r="F83" s="19"/>
      <c r="G83" s="20"/>
    </row>
    <row r="84" spans="2:7" s="2" customFormat="1" ht="8.1" customHeight="1" x14ac:dyDescent="0.3">
      <c r="B84" s="37" t="s">
        <v>29</v>
      </c>
      <c r="C84" s="21"/>
      <c r="D84" s="22"/>
      <c r="E84" s="22"/>
      <c r="F84" s="22"/>
      <c r="G84" s="23"/>
    </row>
    <row r="85" spans="2:7" s="2" customFormat="1" ht="8.1" customHeight="1" x14ac:dyDescent="0.3">
      <c r="B85" s="39"/>
      <c r="C85" s="24"/>
      <c r="D85" s="25"/>
      <c r="E85" s="25"/>
      <c r="F85" s="25"/>
      <c r="G85" s="26"/>
    </row>
    <row r="86" spans="2:7" s="2" customFormat="1" ht="8.1" customHeight="1" x14ac:dyDescent="0.3">
      <c r="B86" s="16"/>
      <c r="C86" s="16"/>
      <c r="D86" s="16"/>
      <c r="E86" s="16"/>
      <c r="F86" s="16"/>
      <c r="G86" s="16"/>
    </row>
    <row r="87" spans="2:7" s="2" customFormat="1" ht="8.1" customHeight="1" x14ac:dyDescent="0.3">
      <c r="B87" s="15" t="str">
        <f>B33</f>
        <v>Data 18.05.2023</v>
      </c>
      <c r="C87" s="16"/>
      <c r="D87" s="16" t="s">
        <v>4</v>
      </c>
      <c r="E87" s="16"/>
      <c r="F87" s="16"/>
      <c r="G87" s="16"/>
    </row>
  </sheetData>
  <mergeCells count="60">
    <mergeCell ref="B38:F38"/>
    <mergeCell ref="B40:C40"/>
    <mergeCell ref="B2:F2"/>
    <mergeCell ref="B4:F4"/>
    <mergeCell ref="B5:F5"/>
    <mergeCell ref="B35:F35"/>
    <mergeCell ref="B37:F37"/>
    <mergeCell ref="B8:C8"/>
    <mergeCell ref="D8:F8"/>
    <mergeCell ref="E9:F9"/>
    <mergeCell ref="B9:C9"/>
    <mergeCell ref="C54:G54"/>
    <mergeCell ref="B84:B85"/>
    <mergeCell ref="B42:C42"/>
    <mergeCell ref="D41:F41"/>
    <mergeCell ref="E42:F42"/>
    <mergeCell ref="B44:B63"/>
    <mergeCell ref="B64:B83"/>
    <mergeCell ref="B41:C41"/>
    <mergeCell ref="C49:G49"/>
    <mergeCell ref="C50:G50"/>
    <mergeCell ref="C51:G51"/>
    <mergeCell ref="C52:G52"/>
    <mergeCell ref="C53:G53"/>
    <mergeCell ref="C44:G44"/>
    <mergeCell ref="C45:G45"/>
    <mergeCell ref="C46:G46"/>
    <mergeCell ref="C47:G47"/>
    <mergeCell ref="C48:G48"/>
    <mergeCell ref="C56:G56"/>
    <mergeCell ref="C57:G57"/>
    <mergeCell ref="C58:G58"/>
    <mergeCell ref="C63:G63"/>
    <mergeCell ref="C59:G59"/>
    <mergeCell ref="C60:G60"/>
    <mergeCell ref="C61:G61"/>
    <mergeCell ref="C62:G62"/>
    <mergeCell ref="C84:G85"/>
    <mergeCell ref="C77:G77"/>
    <mergeCell ref="C78:G78"/>
    <mergeCell ref="C79:G79"/>
    <mergeCell ref="C80:G80"/>
    <mergeCell ref="C81:G81"/>
    <mergeCell ref="C82:G82"/>
    <mergeCell ref="B1:F1"/>
    <mergeCell ref="C74:G74"/>
    <mergeCell ref="C75:G75"/>
    <mergeCell ref="C76:G76"/>
    <mergeCell ref="C83:G83"/>
    <mergeCell ref="C69:G69"/>
    <mergeCell ref="C70:G70"/>
    <mergeCell ref="C71:G71"/>
    <mergeCell ref="C72:G72"/>
    <mergeCell ref="C73:G73"/>
    <mergeCell ref="C64:G64"/>
    <mergeCell ref="C65:G65"/>
    <mergeCell ref="C66:G66"/>
    <mergeCell ref="C67:G67"/>
    <mergeCell ref="C68:G68"/>
    <mergeCell ref="C55:G55"/>
  </mergeCells>
  <hyperlinks>
    <hyperlink ref="B1:F1" r:id="rId1" display="Instrucțiuni de completare : heiprofu.ro" xr:uid="{1A735DA3-3035-403C-8A24-58F496EB3351}"/>
  </hyperlinks>
  <pageMargins left="0.25" right="0.25" top="0.75" bottom="0.75" header="0.3" footer="0.3"/>
  <pageSetup paperSize="9" orientation="landscape" errors="blank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Profu</cp:lastModifiedBy>
  <cp:lastPrinted>2023-05-18T21:45:49Z</cp:lastPrinted>
  <dcterms:created xsi:type="dcterms:W3CDTF">2021-05-14T03:45:05Z</dcterms:created>
  <dcterms:modified xsi:type="dcterms:W3CDTF">2023-05-19T04:39:27Z</dcterms:modified>
</cp:coreProperties>
</file>