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QED\2022-2023\generatoare fise en\"/>
    </mc:Choice>
  </mc:AlternateContent>
  <xr:revisionPtr revIDLastSave="0" documentId="13_ncr:1_{250D3D9A-EF60-4682-A703-6A27C28DE192}" xr6:coauthVersionLast="47" xr6:coauthVersionMax="47" xr10:uidLastSave="{00000000-0000-0000-0000-000000000000}"/>
  <bookViews>
    <workbookView xWindow="-108" yWindow="-108" windowWidth="23256" windowHeight="12456" xr2:uid="{5917B5CB-FA3B-4462-B025-59CF7A8EB8B5}"/>
  </bookViews>
  <sheets>
    <sheet name="Sheet1" sheetId="1" r:id="rId1"/>
  </sheets>
  <definedNames>
    <definedName name="_xlnm.Print_Area" localSheetId="0">Sheet1!$A$2:$H$79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1" l="1"/>
  <c r="C56" i="1"/>
  <c r="C55" i="1"/>
  <c r="C70" i="1"/>
  <c r="C54" i="1"/>
  <c r="C69" i="1"/>
  <c r="C53" i="1"/>
  <c r="C68" i="1"/>
  <c r="C52" i="1"/>
  <c r="C67" i="1"/>
  <c r="C51" i="1"/>
  <c r="C66" i="1"/>
  <c r="C50" i="1"/>
  <c r="C65" i="1"/>
  <c r="C49" i="1"/>
  <c r="C64" i="1"/>
  <c r="C48" i="1"/>
  <c r="C63" i="1"/>
  <c r="C47" i="1"/>
  <c r="C61" i="1"/>
  <c r="C62" i="1"/>
  <c r="C45" i="1"/>
  <c r="C46" i="1"/>
  <c r="C44" i="1"/>
  <c r="C60" i="1"/>
  <c r="B79" i="1"/>
  <c r="C75" i="1"/>
  <c r="C59" i="1"/>
  <c r="C74" i="1"/>
  <c r="C58" i="1"/>
  <c r="C73" i="1"/>
  <c r="C57" i="1"/>
  <c r="C71" i="1"/>
  <c r="E42" i="1"/>
  <c r="D42" i="1"/>
  <c r="D41" i="1"/>
  <c r="B42" i="1"/>
  <c r="B41" i="1"/>
  <c r="B39" i="1"/>
  <c r="B38" i="1"/>
  <c r="B36" i="1"/>
</calcChain>
</file>

<file path=xl/sharedStrings.xml><?xml version="1.0" encoding="utf-8"?>
<sst xmlns="http://schemas.openxmlformats.org/spreadsheetml/2006/main" count="43" uniqueCount="42">
  <si>
    <t>FIŞĂ DE EVALUARE</t>
  </si>
  <si>
    <t>ITEMI</t>
  </si>
  <si>
    <t>Numele și prenumele elevului</t>
  </si>
  <si>
    <t>Școala Mihai Eminescu Pitești</t>
  </si>
  <si>
    <t>Semnătura</t>
  </si>
  <si>
    <t>Partea I</t>
  </si>
  <si>
    <t>Testul 2</t>
  </si>
  <si>
    <t>LIMBA ROMÂNĂ</t>
  </si>
  <si>
    <t>IONESCU ION</t>
  </si>
  <si>
    <t>Clasa a IV-a D</t>
  </si>
  <si>
    <t>RĂSPUNS CORECT</t>
  </si>
  <si>
    <t>RĂSPUNS PARȚIAL CORECT</t>
  </si>
  <si>
    <t>RĂSPUNS INCORECT</t>
  </si>
  <si>
    <t>LIPSĂ RĂSPUNS</t>
  </si>
  <si>
    <t>I.1</t>
  </si>
  <si>
    <t>I.2</t>
  </si>
  <si>
    <t>I.3</t>
  </si>
  <si>
    <t>I.4</t>
  </si>
  <si>
    <t>I.5</t>
  </si>
  <si>
    <t>I.6</t>
  </si>
  <si>
    <t>I.7</t>
  </si>
  <si>
    <t>I.8</t>
  </si>
  <si>
    <t>I.9</t>
  </si>
  <si>
    <t>I.10</t>
  </si>
  <si>
    <t>I.12</t>
  </si>
  <si>
    <t>I.13</t>
  </si>
  <si>
    <t>Partea a II-a - Evaluarea calitativă</t>
  </si>
  <si>
    <t>Achiziții relevante pentru înțelegerea și redactarea textelor scrise</t>
  </si>
  <si>
    <t>Achiziții parțial dobândite, necesitând aprofundare, dezvoltare, măsuri remediale</t>
  </si>
  <si>
    <t>Comentarii</t>
  </si>
  <si>
    <t>I.11 - Conținutul de idei</t>
  </si>
  <si>
    <t>I.11 - Ortografia</t>
  </si>
  <si>
    <t>I.14 - Conținutul de idei</t>
  </si>
  <si>
    <t>I.14 - Ortografia</t>
  </si>
  <si>
    <t>I.14 - Punctuația</t>
  </si>
  <si>
    <t>I.15 - Conținutul de idei</t>
  </si>
  <si>
    <t>I.15 - Ortografia</t>
  </si>
  <si>
    <t>I.15 - Punctuația</t>
  </si>
  <si>
    <t>I.15 - Complexitatea / originalitatea</t>
  </si>
  <si>
    <t>Instrucțiuni de completare : heiprofu.ro</t>
  </si>
  <si>
    <r>
      <t xml:space="preserve">Evaluarea competențelor fundamentale dobândite în ciclul primar la finalul clasei a IV-a </t>
    </r>
    <r>
      <rPr>
        <sz val="11"/>
        <color theme="1"/>
        <rFont val="Calibri"/>
        <family val="2"/>
        <scheme val="minor"/>
      </rPr>
      <t>(</t>
    </r>
    <r>
      <rPr>
        <b/>
        <sz val="11"/>
        <color theme="1"/>
        <rFont val="Calibri"/>
        <family val="2"/>
        <scheme val="minor"/>
      </rPr>
      <t>EN IV 2023</t>
    </r>
    <r>
      <rPr>
        <sz val="11"/>
        <color theme="1"/>
        <rFont val="Calibri"/>
        <family val="2"/>
        <scheme val="minor"/>
      </rPr>
      <t>)</t>
    </r>
  </si>
  <si>
    <t>Data 18.05.2023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</si>
</sst>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1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0" xfId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542925</xdr:colOff>
      <xdr:row>10</xdr:row>
      <xdr:rowOff>990600</xdr:rowOff>
    </xdr:from>
    <xdr:to>
      <xdr:col>14</xdr:col>
      <xdr:colOff>19050</xdr:colOff>
      <xdr:row>10</xdr:row>
      <xdr:rowOff>1409700</xdr:rowOff>
    </xdr:to>
    <xdr:sp macro="" textlink="">
      <xdr:nvSpPr>
        <xdr:cNvPr id="1027" name="WordArt 3">
          <a:extLst>
            <a:ext uri="{FF2B5EF4-FFF2-40B4-BE49-F238E27FC236}">
              <a16:creationId xmlns:a16="http://schemas.microsoft.com/office/drawing/2014/main" id="{4C837778-1547-46D7-891C-609ECDEAAAC9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7996238" y="2433637"/>
          <a:ext cx="4191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  <xdr:twoCellAnchor>
    <xdr:from>
      <xdr:col>14</xdr:col>
      <xdr:colOff>361950</xdr:colOff>
      <xdr:row>10</xdr:row>
      <xdr:rowOff>1400175</xdr:rowOff>
    </xdr:from>
    <xdr:to>
      <xdr:col>15</xdr:col>
      <xdr:colOff>447675</xdr:colOff>
      <xdr:row>11</xdr:row>
      <xdr:rowOff>219075</xdr:rowOff>
    </xdr:to>
    <xdr:sp macro="" textlink="">
      <xdr:nvSpPr>
        <xdr:cNvPr id="1026" name="WordArt 2">
          <a:extLst>
            <a:ext uri="{FF2B5EF4-FFF2-40B4-BE49-F238E27FC236}">
              <a16:creationId xmlns:a16="http://schemas.microsoft.com/office/drawing/2014/main" id="{F2EFDD60-D322-40E4-A329-51300E37F90D}"/>
            </a:ext>
          </a:extLst>
        </xdr:cNvPr>
        <xdr:cNvSpPr>
          <a:spLocks noChangeArrowheads="1" noChangeShapeType="1" noTextEdit="1"/>
        </xdr:cNvSpPr>
      </xdr:nvSpPr>
      <xdr:spPr bwMode="auto">
        <a:xfrm rot="2700000">
          <a:off x="8405813" y="3471862"/>
          <a:ext cx="1676400" cy="695325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endParaRPr lang="en-US" sz="5400" b="1" kern="10" spc="0">
            <a:ln>
              <a:noFill/>
            </a:ln>
            <a:solidFill>
              <a:srgbClr val="7F7F7F"/>
            </a:solidFill>
            <a:latin typeface="Courier New" panose="02070309020205020404" pitchFamily="49" charset="0"/>
            <a:cs typeface="Courier New" panose="02070309020205020404" pitchFamily="49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heiprofu.ro/diverse/generator-fisa-de-evaluare-evaluarea-national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A01C3-3D2B-477D-8CBC-8960189240E5}">
  <dimension ref="A1:G79"/>
  <sheetViews>
    <sheetView tabSelected="1" topLeftCell="A50" workbookViewId="0">
      <selection activeCell="F86" sqref="F86"/>
    </sheetView>
  </sheetViews>
  <sheetFormatPr defaultColWidth="9.109375" defaultRowHeight="13.8" x14ac:dyDescent="0.3"/>
  <cols>
    <col min="1" max="1" width="9.109375" style="1"/>
    <col min="2" max="2" width="32.44140625" style="1" customWidth="1"/>
    <col min="3" max="3" width="16.88671875" style="1" bestFit="1" customWidth="1"/>
    <col min="4" max="4" width="25.5546875" style="1" customWidth="1"/>
    <col min="5" max="5" width="19" style="1" bestFit="1" customWidth="1"/>
    <col min="6" max="6" width="14.88671875" style="1" bestFit="1" customWidth="1"/>
    <col min="7" max="16384" width="9.109375" style="1"/>
  </cols>
  <sheetData>
    <row r="1" spans="2:6" ht="14.4" x14ac:dyDescent="0.3">
      <c r="B1" s="16" t="s">
        <v>39</v>
      </c>
      <c r="C1" s="16"/>
      <c r="D1" s="16"/>
      <c r="E1" s="16"/>
      <c r="F1" s="16"/>
    </row>
    <row r="2" spans="2:6" ht="14.4" x14ac:dyDescent="0.3">
      <c r="B2" s="17" t="s">
        <v>40</v>
      </c>
      <c r="C2" s="17"/>
      <c r="D2" s="17"/>
      <c r="E2" s="17"/>
      <c r="F2" s="17"/>
    </row>
    <row r="3" spans="2:6" ht="14.4" x14ac:dyDescent="0.3">
      <c r="B3"/>
      <c r="C3"/>
      <c r="D3"/>
      <c r="E3"/>
      <c r="F3"/>
    </row>
    <row r="4" spans="2:6" ht="14.4" x14ac:dyDescent="0.3">
      <c r="B4" s="17" t="s">
        <v>0</v>
      </c>
      <c r="C4" s="17"/>
      <c r="D4" s="17"/>
      <c r="E4" s="17"/>
      <c r="F4" s="17"/>
    </row>
    <row r="5" spans="2:6" ht="14.4" x14ac:dyDescent="0.3">
      <c r="B5" s="17" t="s">
        <v>7</v>
      </c>
      <c r="C5" s="17"/>
      <c r="D5" s="17"/>
      <c r="E5" s="17"/>
      <c r="F5" s="17"/>
    </row>
    <row r="6" spans="2:6" ht="14.4" x14ac:dyDescent="0.3">
      <c r="B6"/>
      <c r="C6"/>
      <c r="D6" s="11"/>
      <c r="E6"/>
      <c r="F6"/>
    </row>
    <row r="7" spans="2:6" ht="14.4" x14ac:dyDescent="0.3">
      <c r="B7" s="12" t="s">
        <v>5</v>
      </c>
      <c r="C7"/>
      <c r="D7" s="11"/>
      <c r="E7"/>
      <c r="F7"/>
    </row>
    <row r="8" spans="2:6" ht="14.4" x14ac:dyDescent="0.3">
      <c r="B8" s="18" t="s">
        <v>2</v>
      </c>
      <c r="C8" s="18"/>
      <c r="D8" s="17" t="s">
        <v>8</v>
      </c>
      <c r="E8" s="17"/>
      <c r="F8" s="17"/>
    </row>
    <row r="9" spans="2:6" ht="14.4" x14ac:dyDescent="0.3">
      <c r="B9" s="18" t="s">
        <v>3</v>
      </c>
      <c r="C9" s="18"/>
      <c r="D9" s="13" t="s">
        <v>9</v>
      </c>
      <c r="E9" s="19" t="s">
        <v>6</v>
      </c>
      <c r="F9" s="19"/>
    </row>
    <row r="11" spans="2:6" ht="33" customHeight="1" x14ac:dyDescent="0.3">
      <c r="B11" s="6" t="s">
        <v>1</v>
      </c>
      <c r="C11" s="6" t="s">
        <v>10</v>
      </c>
      <c r="D11" s="6" t="s">
        <v>11</v>
      </c>
      <c r="E11" s="6" t="s">
        <v>12</v>
      </c>
      <c r="F11" s="5" t="s">
        <v>13</v>
      </c>
    </row>
    <row r="12" spans="2:6" x14ac:dyDescent="0.3">
      <c r="B12" s="7" t="s">
        <v>14</v>
      </c>
      <c r="C12" s="7"/>
      <c r="D12" s="7"/>
      <c r="E12" s="7"/>
      <c r="F12" s="37"/>
    </row>
    <row r="13" spans="2:6" x14ac:dyDescent="0.3">
      <c r="B13" s="7" t="s">
        <v>15</v>
      </c>
      <c r="C13" s="7"/>
      <c r="D13" s="7"/>
      <c r="E13" s="7"/>
      <c r="F13" s="37"/>
    </row>
    <row r="14" spans="2:6" x14ac:dyDescent="0.3">
      <c r="B14" s="7" t="s">
        <v>16</v>
      </c>
      <c r="C14" s="7"/>
      <c r="D14" s="7"/>
      <c r="E14" s="7"/>
      <c r="F14" s="37"/>
    </row>
    <row r="15" spans="2:6" x14ac:dyDescent="0.3">
      <c r="B15" s="7" t="s">
        <v>17</v>
      </c>
      <c r="C15" s="7"/>
      <c r="D15" s="7"/>
      <c r="E15" s="7"/>
      <c r="F15" s="37"/>
    </row>
    <row r="16" spans="2:6" x14ac:dyDescent="0.3">
      <c r="B16" s="7" t="s">
        <v>18</v>
      </c>
      <c r="C16" s="7"/>
      <c r="D16" s="7"/>
      <c r="E16" s="8"/>
      <c r="F16" s="37"/>
    </row>
    <row r="17" spans="2:6" x14ac:dyDescent="0.3">
      <c r="B17" s="7" t="s">
        <v>19</v>
      </c>
      <c r="C17" s="7"/>
      <c r="D17" s="7"/>
      <c r="E17" s="8"/>
      <c r="F17" s="37"/>
    </row>
    <row r="18" spans="2:6" x14ac:dyDescent="0.3">
      <c r="B18" s="7" t="s">
        <v>20</v>
      </c>
      <c r="C18" s="7"/>
      <c r="D18" s="7"/>
      <c r="E18" s="8"/>
      <c r="F18" s="37"/>
    </row>
    <row r="19" spans="2:6" x14ac:dyDescent="0.3">
      <c r="B19" s="7" t="s">
        <v>21</v>
      </c>
      <c r="C19" s="7"/>
      <c r="D19" s="7"/>
      <c r="E19" s="8"/>
      <c r="F19" s="37"/>
    </row>
    <row r="20" spans="2:6" x14ac:dyDescent="0.3">
      <c r="B20" s="7" t="s">
        <v>22</v>
      </c>
      <c r="C20" s="7"/>
      <c r="D20" s="7"/>
      <c r="E20" s="8"/>
      <c r="F20" s="37"/>
    </row>
    <row r="21" spans="2:6" x14ac:dyDescent="0.3">
      <c r="B21" s="7" t="s">
        <v>23</v>
      </c>
      <c r="C21" s="7"/>
      <c r="D21" s="7"/>
      <c r="E21" s="7"/>
      <c r="F21" s="37"/>
    </row>
    <row r="22" spans="2:6" x14ac:dyDescent="0.3">
      <c r="B22" s="7" t="s">
        <v>30</v>
      </c>
      <c r="C22" s="7"/>
      <c r="D22" s="7"/>
      <c r="E22" s="7"/>
      <c r="F22" s="37"/>
    </row>
    <row r="23" spans="2:6" x14ac:dyDescent="0.3">
      <c r="B23" s="7" t="s">
        <v>31</v>
      </c>
      <c r="C23" s="7"/>
      <c r="D23" s="7"/>
      <c r="E23" s="7"/>
      <c r="F23" s="37"/>
    </row>
    <row r="24" spans="2:6" x14ac:dyDescent="0.3">
      <c r="B24" s="7" t="s">
        <v>24</v>
      </c>
      <c r="C24" s="7"/>
      <c r="D24" s="7"/>
      <c r="E24" s="7"/>
      <c r="F24" s="37"/>
    </row>
    <row r="25" spans="2:6" x14ac:dyDescent="0.3">
      <c r="B25" s="7" t="s">
        <v>25</v>
      </c>
      <c r="C25" s="7"/>
      <c r="D25" s="7"/>
      <c r="E25" s="7"/>
      <c r="F25" s="37"/>
    </row>
    <row r="26" spans="2:6" x14ac:dyDescent="0.3">
      <c r="B26" s="7" t="s">
        <v>32</v>
      </c>
      <c r="C26" s="7"/>
      <c r="D26" s="7"/>
      <c r="E26" s="7"/>
      <c r="F26" s="37"/>
    </row>
    <row r="27" spans="2:6" x14ac:dyDescent="0.3">
      <c r="B27" s="7" t="s">
        <v>33</v>
      </c>
      <c r="C27" s="7"/>
      <c r="D27" s="7"/>
      <c r="E27" s="7"/>
      <c r="F27" s="37"/>
    </row>
    <row r="28" spans="2:6" x14ac:dyDescent="0.3">
      <c r="B28" s="7" t="s">
        <v>34</v>
      </c>
      <c r="C28" s="7"/>
      <c r="D28" s="7"/>
      <c r="E28" s="7"/>
      <c r="F28" s="37"/>
    </row>
    <row r="29" spans="2:6" x14ac:dyDescent="0.3">
      <c r="B29" s="7" t="s">
        <v>35</v>
      </c>
      <c r="C29" s="7"/>
      <c r="D29" s="7"/>
      <c r="E29" s="7"/>
      <c r="F29" s="37"/>
    </row>
    <row r="30" spans="2:6" x14ac:dyDescent="0.3">
      <c r="B30" s="7" t="s">
        <v>36</v>
      </c>
      <c r="C30" s="7"/>
      <c r="D30" s="7"/>
      <c r="E30" s="7"/>
      <c r="F30" s="37"/>
    </row>
    <row r="31" spans="2:6" x14ac:dyDescent="0.3">
      <c r="B31" s="7" t="s">
        <v>37</v>
      </c>
      <c r="C31" s="7"/>
      <c r="D31" s="7"/>
      <c r="E31" s="7"/>
      <c r="F31" s="37"/>
    </row>
    <row r="32" spans="2:6" x14ac:dyDescent="0.3">
      <c r="B32" s="7" t="s">
        <v>38</v>
      </c>
      <c r="C32" s="7"/>
      <c r="D32" s="7"/>
      <c r="E32" s="7"/>
      <c r="F32" s="37"/>
    </row>
    <row r="33" spans="1:7" x14ac:dyDescent="0.3">
      <c r="B33" s="2"/>
    </row>
    <row r="34" spans="1:7" x14ac:dyDescent="0.3">
      <c r="B34" s="9" t="s">
        <v>41</v>
      </c>
      <c r="D34" s="1" t="s">
        <v>4</v>
      </c>
    </row>
    <row r="35" spans="1:7" ht="12.75" customHeight="1" x14ac:dyDescent="0.3"/>
    <row r="36" spans="1:7" ht="12.75" customHeight="1" x14ac:dyDescent="0.3">
      <c r="B36" s="14" t="str">
        <f>B2</f>
        <v>Evaluarea competențelor fundamentale dobândite în ciclul primar la finalul clasei a IV-a (EN IV 2023)</v>
      </c>
      <c r="C36" s="14"/>
      <c r="D36" s="14"/>
      <c r="E36" s="14"/>
      <c r="F36" s="14"/>
    </row>
    <row r="37" spans="1:7" ht="12.75" customHeight="1" x14ac:dyDescent="0.3"/>
    <row r="38" spans="1:7" ht="12.75" customHeight="1" x14ac:dyDescent="0.3">
      <c r="B38" s="14" t="str">
        <f>B4</f>
        <v>FIŞĂ DE EVALUARE</v>
      </c>
      <c r="C38" s="14"/>
      <c r="D38" s="14"/>
      <c r="E38" s="14"/>
      <c r="F38" s="14"/>
    </row>
    <row r="39" spans="1:7" ht="12.75" customHeight="1" x14ac:dyDescent="0.3">
      <c r="B39" s="14" t="str">
        <f>B5</f>
        <v>LIMBA ROMÂNĂ</v>
      </c>
      <c r="C39" s="14"/>
      <c r="D39" s="14"/>
      <c r="E39" s="14"/>
      <c r="F39" s="14"/>
    </row>
    <row r="40" spans="1:7" ht="12.75" customHeight="1" x14ac:dyDescent="0.3">
      <c r="B40" s="15" t="s">
        <v>26</v>
      </c>
      <c r="C40" s="15"/>
      <c r="D40" s="4"/>
    </row>
    <row r="41" spans="1:7" ht="12.75" customHeight="1" x14ac:dyDescent="0.3">
      <c r="A41" s="10"/>
      <c r="B41" s="20" t="str">
        <f>B8</f>
        <v>Numele și prenumele elevului</v>
      </c>
      <c r="C41" s="20"/>
      <c r="D41" s="14" t="str">
        <f>D8</f>
        <v>IONESCU ION</v>
      </c>
      <c r="E41" s="14"/>
      <c r="F41" s="14"/>
    </row>
    <row r="42" spans="1:7" ht="12.75" customHeight="1" x14ac:dyDescent="0.3">
      <c r="B42" s="20" t="str">
        <f>B9</f>
        <v>Școala Mihai Eminescu Pitești</v>
      </c>
      <c r="C42" s="20"/>
      <c r="D42" s="3" t="str">
        <f>D9</f>
        <v>Clasa a IV-a D</v>
      </c>
      <c r="E42" s="21" t="str">
        <f>E9</f>
        <v>Testul 2</v>
      </c>
      <c r="F42" s="21"/>
    </row>
    <row r="43" spans="1:7" ht="12.75" customHeight="1" x14ac:dyDescent="0.3"/>
    <row r="44" spans="1:7" ht="10.050000000000001" customHeight="1" x14ac:dyDescent="0.3">
      <c r="B44" s="22" t="s">
        <v>27</v>
      </c>
      <c r="C44" s="25" t="str">
        <f>IF(NOT(ISBLANK(C12)),"– identifică, în baza unui text, trăsăturile generice ale înfățișării unui personaj","")</f>
        <v/>
      </c>
      <c r="D44" s="26"/>
      <c r="E44" s="26"/>
      <c r="F44" s="26"/>
      <c r="G44" s="27"/>
    </row>
    <row r="45" spans="1:7" ht="10.050000000000001" customHeight="1" x14ac:dyDescent="0.3">
      <c r="B45" s="23"/>
      <c r="C45" s="28" t="str">
        <f>IF(NOT(ISBLANK(C13)),"– găsește într-un text informații explicit formulate","")</f>
        <v/>
      </c>
      <c r="D45" s="29"/>
      <c r="E45" s="29"/>
      <c r="F45" s="29"/>
      <c r="G45" s="30"/>
    </row>
    <row r="46" spans="1:7" ht="10.050000000000001" customHeight="1" x14ac:dyDescent="0.3">
      <c r="B46" s="23"/>
      <c r="C46" s="28" t="str">
        <f>IF(NOT(ISBLANK(C14)),"– are deprinderea de a extrage dintr-un text informații relevante","")</f>
        <v/>
      </c>
      <c r="D46" s="29"/>
      <c r="E46" s="29"/>
      <c r="F46" s="29"/>
      <c r="G46" s="30"/>
    </row>
    <row r="47" spans="1:7" ht="10.050000000000001" customHeight="1" x14ac:dyDescent="0.3">
      <c r="B47" s="23"/>
      <c r="C47" s="28" t="str">
        <f>IF(NOT(ISBLANK(C15)),"– are abilitatea de a deduce cauzalitatea unei acțiuni","")</f>
        <v/>
      </c>
      <c r="D47" s="29"/>
      <c r="E47" s="29"/>
      <c r="F47" s="29"/>
      <c r="G47" s="30"/>
    </row>
    <row r="48" spans="1:7" ht="10.050000000000001" customHeight="1" x14ac:dyDescent="0.3">
      <c r="B48" s="23"/>
      <c r="C48" s="28" t="str">
        <f>IF(NOT(ISBLANK(C16)),"– are abilitatea de ordona cronologic un șir de evenimente","")</f>
        <v/>
      </c>
      <c r="D48" s="29"/>
      <c r="E48" s="29"/>
      <c r="F48" s="29"/>
      <c r="G48" s="30"/>
    </row>
    <row r="49" spans="2:7" ht="10.050000000000001" customHeight="1" x14ac:dyDescent="0.3">
      <c r="B49" s="23"/>
      <c r="C49" s="31" t="str">
        <f>IF(NOT(ISBLANK(C17)),"– face corect asocierea între personaje și acțiuni","")</f>
        <v/>
      </c>
      <c r="D49" s="32"/>
      <c r="E49" s="32"/>
      <c r="F49" s="32"/>
      <c r="G49" s="33"/>
    </row>
    <row r="50" spans="2:7" ht="10.050000000000001" customHeight="1" x14ac:dyDescent="0.3">
      <c r="B50" s="23"/>
      <c r="C50" s="28" t="str">
        <f>IF(NOT(ISBLANK(C18)),"– poate să aleagă dintr-o listă titlul cel mai potrivit pentru un fragment","")</f>
        <v/>
      </c>
      <c r="D50" s="29"/>
      <c r="E50" s="29"/>
      <c r="F50" s="29"/>
      <c r="G50" s="30"/>
    </row>
    <row r="51" spans="2:7" ht="10.050000000000001" customHeight="1" x14ac:dyDescent="0.3">
      <c r="B51" s="23"/>
      <c r="C51" s="28" t="str">
        <f>IF(NOT(ISBLANK(C19)),"– recunoaște semnificații care nu se potrivesc textului","")</f>
        <v/>
      </c>
      <c r="D51" s="29"/>
      <c r="E51" s="29"/>
      <c r="F51" s="29"/>
      <c r="G51" s="30"/>
    </row>
    <row r="52" spans="2:7" ht="10.050000000000001" customHeight="1" x14ac:dyDescent="0.3">
      <c r="B52" s="23"/>
      <c r="C52" s="28" t="str">
        <f>IF(NOT(ISBLANK(C20)),"– are abilitatea de a elabora legături de cauzalitate","")</f>
        <v/>
      </c>
      <c r="D52" s="29"/>
      <c r="E52" s="29"/>
      <c r="F52" s="29"/>
      <c r="G52" s="30"/>
    </row>
    <row r="53" spans="2:7" ht="10.050000000000001" customHeight="1" x14ac:dyDescent="0.3">
      <c r="B53" s="23"/>
      <c r="C53" s="28" t="str">
        <f>IF(NOT(ISBLANK(C21)),"– identifică semnificația afirmațiilor unui personaj","")</f>
        <v/>
      </c>
      <c r="D53" s="29"/>
      <c r="E53" s="29"/>
      <c r="F53" s="29"/>
      <c r="G53" s="30"/>
    </row>
    <row r="54" spans="2:7" ht="10.050000000000001" customHeight="1" x14ac:dyDescent="0.3">
      <c r="B54" s="23"/>
      <c r="C54" s="28" t="str">
        <f>IF(AND(NOT(ISBLANK(C22)),NOT(ISBLANK(C23))),"– este capabil să formuleze enunțuri despre o povestire, respectând regulile de ortografie",IF(AND(NOT(ISBLANK(C22)),NOT(ISBLANK(D23))),"– este capabil să formuleze enunțuri despre o povestire, respectând parțial ortografia",""))</f>
        <v/>
      </c>
      <c r="D54" s="29"/>
      <c r="E54" s="29"/>
      <c r="F54" s="29"/>
      <c r="G54" s="30"/>
    </row>
    <row r="55" spans="2:7" ht="10.050000000000001" customHeight="1" x14ac:dyDescent="0.3">
      <c r="B55" s="23"/>
      <c r="C55" s="28" t="str">
        <f>IF(NOT(ISBLANK(C24)),"– identifică valoarea de adevăr a unor afirmații","")</f>
        <v/>
      </c>
      <c r="D55" s="29"/>
      <c r="E55" s="29"/>
      <c r="F55" s="29"/>
      <c r="G55" s="30"/>
    </row>
    <row r="56" spans="2:7" ht="10.050000000000001" customHeight="1" x14ac:dyDescent="0.3">
      <c r="B56" s="23"/>
      <c r="C56" s="28" t="str">
        <f>IF(NOT(ISBLANK(C25)),"– este capabil să răspundă la întrebări legate de evenimente relatate într-un text","")</f>
        <v/>
      </c>
      <c r="D56" s="29"/>
      <c r="E56" s="29"/>
      <c r="F56" s="29"/>
      <c r="G56" s="30"/>
    </row>
    <row r="57" spans="2:7" ht="10.050000000000001" customHeight="1" x14ac:dyDescent="0.3">
      <c r="B57" s="23"/>
      <c r="C57" s="28" t="str">
        <f>IF(AND(C26=10,C27=10,C28=10),"– poate să formuleze aprecieri legate de ideile dintr-un text, respectând ortografia și punctuația",IF(AND(C26=10,OR(D27=11,D27=12,D27=13,D28=11,D28=12,D28=13)),"– poate să formuleze aprecieri legate de ideile dintr-un text, respectând parțial ortografia și punctuația",""))</f>
        <v/>
      </c>
      <c r="D57" s="29"/>
      <c r="E57" s="29"/>
      <c r="F57" s="29"/>
      <c r="G57" s="30"/>
    </row>
    <row r="58" spans="2:7" ht="10.050000000000001" customHeight="1" x14ac:dyDescent="0.3">
      <c r="B58" s="23"/>
      <c r="C58" s="28" t="str">
        <f>IF(AND(C29=10,C30=10,C31=10),"– este capabil să realizeze o compunere pe baza unor cerințe, respectând ortografia și punctuația",IF(AND(C29=10,OR(D30=11,D30=12,D30=13,D31=11,D31=12,D31=13)),"-este capabil să realizeze o compunere pe baza unor cerințe, respectând parțial ortografia și punctuația",""))</f>
        <v/>
      </c>
      <c r="D58" s="29"/>
      <c r="E58" s="29"/>
      <c r="F58" s="29"/>
      <c r="G58" s="30"/>
    </row>
    <row r="59" spans="2:7" ht="10.050000000000001" customHeight="1" x14ac:dyDescent="0.3">
      <c r="B59" s="24"/>
      <c r="C59" s="34" t="str">
        <f>IF(C32=10,"– este capabil să redacteze un text coerent, cu utilizarea convențiilor limbajului scris","")</f>
        <v/>
      </c>
      <c r="D59" s="35"/>
      <c r="E59" s="35"/>
      <c r="F59" s="35"/>
      <c r="G59" s="36"/>
    </row>
    <row r="60" spans="2:7" ht="10.050000000000001" customHeight="1" x14ac:dyDescent="0.3">
      <c r="B60" s="22" t="s">
        <v>28</v>
      </c>
      <c r="C60" s="25" t="str">
        <f>IF(ISBLANK(C12),"– nu  identifică, în baza unui text, trăsăturile generice ale înfățișării unui personaj","")</f>
        <v>– nu  identifică, în baza unui text, trăsăturile generice ale înfățișării unui personaj</v>
      </c>
      <c r="D60" s="26"/>
      <c r="E60" s="26"/>
      <c r="F60" s="26"/>
      <c r="G60" s="27"/>
    </row>
    <row r="61" spans="2:7" ht="10.050000000000001" customHeight="1" x14ac:dyDescent="0.3">
      <c r="B61" s="23"/>
      <c r="C61" s="28" t="str">
        <f>IF(ISBLANK(C13),"– nu găsește într-un text informații explicit formulate","")</f>
        <v>– nu găsește într-un text informații explicit formulate</v>
      </c>
      <c r="D61" s="29"/>
      <c r="E61" s="29"/>
      <c r="F61" s="29"/>
      <c r="G61" s="30"/>
    </row>
    <row r="62" spans="2:7" ht="10.050000000000001" customHeight="1" x14ac:dyDescent="0.3">
      <c r="B62" s="23"/>
      <c r="C62" s="28" t="str">
        <f>IF(ISBLANK(C14),"– nu are deprinderea de a extrage dintr-un text informații relevante","")</f>
        <v>– nu are deprinderea de a extrage dintr-un text informații relevante</v>
      </c>
      <c r="D62" s="29"/>
      <c r="E62" s="29"/>
      <c r="F62" s="29"/>
      <c r="G62" s="30"/>
    </row>
    <row r="63" spans="2:7" ht="10.050000000000001" customHeight="1" x14ac:dyDescent="0.3">
      <c r="B63" s="23"/>
      <c r="C63" s="28" t="str">
        <f>IF(ISBLANK(C15),"– nu are abilitatea de a deduce cauzalitatea unei acțiuni","")</f>
        <v>– nu are abilitatea de a deduce cauzalitatea unei acțiuni</v>
      </c>
      <c r="D63" s="29"/>
      <c r="E63" s="29"/>
      <c r="F63" s="29"/>
      <c r="G63" s="30"/>
    </row>
    <row r="64" spans="2:7" ht="10.050000000000001" customHeight="1" x14ac:dyDescent="0.3">
      <c r="B64" s="23"/>
      <c r="C64" s="28" t="str">
        <f>IF(ISBLANK(C16),"– nu are abilitatea de ordona cronologic un șir de evenimente","")</f>
        <v>– nu are abilitatea de ordona cronologic un șir de evenimente</v>
      </c>
      <c r="D64" s="29"/>
      <c r="E64" s="29"/>
      <c r="F64" s="29"/>
      <c r="G64" s="30"/>
    </row>
    <row r="65" spans="2:7" ht="10.050000000000001" customHeight="1" x14ac:dyDescent="0.3">
      <c r="B65" s="23"/>
      <c r="C65" s="28" t="str">
        <f>IF(NOT(ISBLANK(D17)),"– face parțial asocierea între personaje și acțiuni",IF(OR(NOT(ISBLANK(E17)),NOT(ISBLANK(F17))),"– nu face asocierea între personaje și acțiuni",""))</f>
        <v/>
      </c>
      <c r="D65" s="29"/>
      <c r="E65" s="29"/>
      <c r="F65" s="29"/>
      <c r="G65" s="30"/>
    </row>
    <row r="66" spans="2:7" ht="10.050000000000001" customHeight="1" x14ac:dyDescent="0.3">
      <c r="B66" s="23"/>
      <c r="C66" s="28" t="str">
        <f>IF(ISBLANK(C18),"– nu reușește să aleagă dintr-o listă titlul cel mai potrivit unui fragment","")</f>
        <v>– nu reușește să aleagă dintr-o listă titlul cel mai potrivit unui fragment</v>
      </c>
      <c r="D66" s="29"/>
      <c r="E66" s="29"/>
      <c r="F66" s="29"/>
      <c r="G66" s="30"/>
    </row>
    <row r="67" spans="2:7" ht="10.050000000000001" customHeight="1" x14ac:dyDescent="0.3">
      <c r="B67" s="23"/>
      <c r="C67" s="28" t="str">
        <f>IF(ISBLANK(C19),"– nu recunoaște semnificații care nu se potrivesc textului","")</f>
        <v>– nu recunoaște semnificații care nu se potrivesc textului</v>
      </c>
      <c r="D67" s="29"/>
      <c r="E67" s="29"/>
      <c r="F67" s="29"/>
      <c r="G67" s="30"/>
    </row>
    <row r="68" spans="2:7" ht="10.050000000000001" customHeight="1" x14ac:dyDescent="0.3">
      <c r="B68" s="23"/>
      <c r="C68" s="28" t="str">
        <f>IF(ISBLANK(C20),"– nu are abilitatea de a elabora legături de cauzalitate","")</f>
        <v>– nu are abilitatea de a elabora legături de cauzalitate</v>
      </c>
      <c r="D68" s="29"/>
      <c r="E68" s="29"/>
      <c r="F68" s="29"/>
      <c r="G68" s="30"/>
    </row>
    <row r="69" spans="2:7" ht="10.050000000000001" customHeight="1" x14ac:dyDescent="0.3">
      <c r="B69" s="23"/>
      <c r="C69" s="28" t="str">
        <f>IF(ISBLANK(C21),"– nu identifică semnificația afirmațiilor unui personaj","")</f>
        <v>– nu identifică semnificația afirmațiilor unui personaj</v>
      </c>
      <c r="D69" s="29"/>
      <c r="E69" s="29"/>
      <c r="F69" s="29"/>
      <c r="G69" s="30"/>
    </row>
    <row r="70" spans="2:7" ht="10.050000000000001" customHeight="1" x14ac:dyDescent="0.3">
      <c r="B70" s="23"/>
      <c r="C70" s="28" t="str">
        <f>IF(NOT(ISBLANK(D22)),IF(NOT(ISBLANK(C23)),"– poate formula doar o parte din enunțurile cerute despre o povestire, respectând regulile de ortografie","– poate formula doar o parte din enunțurile cerute despre o povestire, respectând parțial regulile de ortografie"),IF(OR(NOT(ISBLANK(E22)),NOT(ISBLANK(F22))),"– nu poate formula enunțuri despre o povestire și/sau nu respectă ortografia",""))</f>
        <v/>
      </c>
      <c r="D70" s="29"/>
      <c r="E70" s="29"/>
      <c r="F70" s="29"/>
      <c r="G70" s="30"/>
    </row>
    <row r="71" spans="2:7" ht="10.050000000000001" customHeight="1" x14ac:dyDescent="0.3">
      <c r="B71" s="23"/>
      <c r="C71" s="28" t="str">
        <f>IF(NOT(ISBLANK(D24)),"– identifică parțial valoarea de adevăr a unor afirmații",IF(OR(NOT(ISBLANK(E24)),NOT(ISBLANK(F24))),"– nu identifică valoarea de adevăr a unor afirmații",""))</f>
        <v/>
      </c>
      <c r="D71" s="29"/>
      <c r="E71" s="29"/>
      <c r="F71" s="29"/>
      <c r="G71" s="30"/>
    </row>
    <row r="72" spans="2:7" ht="10.050000000000001" customHeight="1" x14ac:dyDescent="0.3">
      <c r="B72" s="23"/>
      <c r="C72" s="28" t="str">
        <f>IF(NOT(ISBLANK(D25)),"– răspunde parțial la întrebări legate de evenimente relatate într-un text",IF(OR(NOT(ISBLANK(E25)),NOT(ISBLANK(F25))),"– nu poate răspunde la întrebări legate de evenimente relatate într-un text",""))</f>
        <v/>
      </c>
      <c r="D72" s="29"/>
      <c r="E72" s="29"/>
      <c r="F72" s="29"/>
      <c r="G72" s="30"/>
    </row>
    <row r="73" spans="2:7" ht="10.050000000000001" customHeight="1" x14ac:dyDescent="0.3">
      <c r="B73" s="23"/>
      <c r="C73" s="28" t="str">
        <f>IF(AND(NOT(ISBLANK(D26)),C27=10,C28=10),"– formulează incomplet aprecieri legate de ideile dintr-un text, respectând ortografia și punctuația",IF(AND(NOT(ISBLANK(D26)),OR(D27=11,D27=12,D27=13,D28=11,D28=12,D28=13)),"- formulează incomplet aprecieri legate de ideile dintr-un text, respectând parțial ortografia și punctuația",IF(OR(NOT(ISBLANK(E26)),NOT(ISBLANK(F26))),"- nu poate formula aprecieri legate de ideile dintr-un text și/sau fără respectarea ortografiei și a punctuației","")))</f>
        <v/>
      </c>
      <c r="D73" s="29"/>
      <c r="E73" s="29"/>
      <c r="F73" s="29"/>
      <c r="G73" s="30"/>
    </row>
    <row r="74" spans="2:7" ht="10.050000000000001" customHeight="1" x14ac:dyDescent="0.3">
      <c r="B74" s="23"/>
      <c r="C74" s="28" t="str">
        <f>IF(AND(NOT(ISBLANK(D29)),C30=10,C31=10),"– realizează parțial o compunere pe baza unor cerințe, respectând ortografia și punctuația",IF(AND(NOT(ISBLANK(D29)),OR(D30=11,D30=12,D30=13,D31=11,D31=12,D31=13)),"– realizează parțial o compunere pe baza unor cerințe, respectând parțial ortografia și punctuația",IF(OR(NOT(ISBLANK(E29)),NOT(ISBLANK(F29))),"– nu poate face o compunere pe baza unor cerințe și/sau nu respectă ortografia și punctuația","")))</f>
        <v/>
      </c>
      <c r="D74" s="29"/>
      <c r="E74" s="29"/>
      <c r="F74" s="29"/>
      <c r="G74" s="30"/>
    </row>
    <row r="75" spans="2:7" ht="10.050000000000001" customHeight="1" x14ac:dyDescent="0.3">
      <c r="B75" s="24"/>
      <c r="C75" s="34" t="str">
        <f>IF(NOT(ISBLANK(D32)),"– este capabil să redacteze un text fără a respecta în totalitate convențiile limbajului scris",IF(OR(NOT(ISBLANK(E32)),NOT(ISBLANK(F32))),"– nu este capabil să redacteze un text coerent",""))</f>
        <v/>
      </c>
      <c r="D75" s="35"/>
      <c r="E75" s="35"/>
      <c r="F75" s="35"/>
      <c r="G75" s="36"/>
    </row>
    <row r="76" spans="2:7" ht="10.050000000000001" customHeight="1" x14ac:dyDescent="0.3">
      <c r="B76" s="22" t="s">
        <v>29</v>
      </c>
      <c r="C76" s="25"/>
      <c r="D76" s="26"/>
      <c r="E76" s="26"/>
      <c r="F76" s="26"/>
      <c r="G76" s="27"/>
    </row>
    <row r="77" spans="2:7" ht="10.050000000000001" customHeight="1" x14ac:dyDescent="0.3">
      <c r="B77" s="24"/>
      <c r="C77" s="34"/>
      <c r="D77" s="35"/>
      <c r="E77" s="35"/>
      <c r="F77" s="35"/>
      <c r="G77" s="36"/>
    </row>
    <row r="78" spans="2:7" ht="12.75" customHeight="1" x14ac:dyDescent="0.3"/>
    <row r="79" spans="2:7" ht="12.75" customHeight="1" x14ac:dyDescent="0.3">
      <c r="B79" s="9" t="str">
        <f>B34</f>
        <v>Data 18.05.2023</v>
      </c>
      <c r="D79" s="1" t="s">
        <v>4</v>
      </c>
    </row>
  </sheetData>
  <mergeCells count="52">
    <mergeCell ref="C75:G75"/>
    <mergeCell ref="C76:G77"/>
    <mergeCell ref="C73:G73"/>
    <mergeCell ref="C74:G74"/>
    <mergeCell ref="C68:G68"/>
    <mergeCell ref="C69:G69"/>
    <mergeCell ref="C70:G70"/>
    <mergeCell ref="C71:G71"/>
    <mergeCell ref="C72:G72"/>
    <mergeCell ref="C63:G63"/>
    <mergeCell ref="C64:G64"/>
    <mergeCell ref="C65:G65"/>
    <mergeCell ref="C66:G66"/>
    <mergeCell ref="C67:G67"/>
    <mergeCell ref="C58:G58"/>
    <mergeCell ref="C59:G59"/>
    <mergeCell ref="C60:G60"/>
    <mergeCell ref="C61:G61"/>
    <mergeCell ref="C62:G62"/>
    <mergeCell ref="C47:G47"/>
    <mergeCell ref="C48:G48"/>
    <mergeCell ref="C55:G55"/>
    <mergeCell ref="C56:G56"/>
    <mergeCell ref="C57:G57"/>
    <mergeCell ref="C54:G54"/>
    <mergeCell ref="B76:B77"/>
    <mergeCell ref="B42:C42"/>
    <mergeCell ref="D41:F41"/>
    <mergeCell ref="E42:F42"/>
    <mergeCell ref="B44:B59"/>
    <mergeCell ref="B60:B75"/>
    <mergeCell ref="B41:C41"/>
    <mergeCell ref="C49:G49"/>
    <mergeCell ref="C50:G50"/>
    <mergeCell ref="C51:G51"/>
    <mergeCell ref="C52:G52"/>
    <mergeCell ref="C53:G53"/>
    <mergeCell ref="C44:G44"/>
    <mergeCell ref="C45:G45"/>
    <mergeCell ref="C46:G46"/>
    <mergeCell ref="B39:F39"/>
    <mergeCell ref="B40:C40"/>
    <mergeCell ref="B1:F1"/>
    <mergeCell ref="B2:F2"/>
    <mergeCell ref="B4:F4"/>
    <mergeCell ref="B5:F5"/>
    <mergeCell ref="B36:F36"/>
    <mergeCell ref="B38:F38"/>
    <mergeCell ref="B8:C8"/>
    <mergeCell ref="D8:F8"/>
    <mergeCell ref="E9:F9"/>
    <mergeCell ref="B9:C9"/>
  </mergeCells>
  <hyperlinks>
    <hyperlink ref="B1:F1" r:id="rId1" display="Instrucțiuni de completare : heiprofu.ro" xr:uid="{E1471D08-7CDB-4D12-B25F-D651A28BE741}"/>
  </hyperlinks>
  <pageMargins left="0.25" right="0.25" top="0.75" bottom="0.75" header="0.3" footer="0.3"/>
  <pageSetup paperSize="9" orientation="landscape" errors="blank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</vt:lpstr>
      <vt:lpstr>Sheet1!Zona_de_imprimat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Profu</cp:lastModifiedBy>
  <cp:lastPrinted>2023-05-18T19:27:24Z</cp:lastPrinted>
  <dcterms:created xsi:type="dcterms:W3CDTF">2021-05-14T03:45:05Z</dcterms:created>
  <dcterms:modified xsi:type="dcterms:W3CDTF">2023-05-18T21:38:13Z</dcterms:modified>
</cp:coreProperties>
</file>