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QED\2024-2025\Generatoare fise EN\"/>
    </mc:Choice>
  </mc:AlternateContent>
  <xr:revisionPtr revIDLastSave="0" documentId="13_ncr:1_{99712FAB-509C-42DF-96D5-36DDFBC70C64}" xr6:coauthVersionLast="47" xr6:coauthVersionMax="47" xr10:uidLastSave="{00000000-0000-0000-0000-000000000000}"/>
  <bookViews>
    <workbookView xWindow="-108" yWindow="-108" windowWidth="23256" windowHeight="13896" xr2:uid="{5917B5CB-FA3B-4462-B025-59CF7A8EB8B5}"/>
  </bookViews>
  <sheets>
    <sheet name="Sheet1" sheetId="1" r:id="rId1"/>
  </sheets>
  <definedNames>
    <definedName name="_xlnm.Print_Area" localSheetId="0">Sheet1!$A$2:$E$69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5" i="1" s="1"/>
  <c r="C64" i="1"/>
  <c r="C61" i="1"/>
  <c r="C52" i="1"/>
  <c r="C51" i="1"/>
  <c r="C63" i="1"/>
  <c r="C59" i="1"/>
  <c r="C47" i="1"/>
  <c r="C62" i="1"/>
  <c r="C60" i="1"/>
  <c r="C50" i="1"/>
  <c r="C49" i="1"/>
  <c r="C41" i="1"/>
  <c r="C55" i="1"/>
  <c r="C48" i="1"/>
  <c r="C42" i="1"/>
  <c r="C58" i="1"/>
  <c r="C46" i="1"/>
  <c r="C56" i="1"/>
  <c r="C44" i="1"/>
  <c r="C57" i="1"/>
  <c r="C45" i="1"/>
  <c r="C54" i="1"/>
  <c r="C53" i="1"/>
  <c r="C43" i="1"/>
  <c r="B69" i="1"/>
  <c r="E69" i="1"/>
  <c r="D39" i="1"/>
  <c r="C38" i="1"/>
  <c r="B39" i="1"/>
  <c r="B38" i="1"/>
  <c r="B35" i="1"/>
  <c r="B34" i="1"/>
  <c r="B32" i="1"/>
</calcChain>
</file>

<file path=xl/sharedStrings.xml><?xml version="1.0" encoding="utf-8"?>
<sst xmlns="http://schemas.openxmlformats.org/spreadsheetml/2006/main" count="34" uniqueCount="34">
  <si>
    <t>FIŞĂ DE EVALUARE</t>
  </si>
  <si>
    <t>Numele și prenumele elevului</t>
  </si>
  <si>
    <t>Școala Mihai Eminescu Pitești</t>
  </si>
  <si>
    <t>Semnătura</t>
  </si>
  <si>
    <t>Partea I</t>
  </si>
  <si>
    <t>Instrucțiuni de completare : heiprofu.ro</t>
  </si>
  <si>
    <t>Comentarii</t>
  </si>
  <si>
    <t>Evaluarea rezultatelor învățării elevilor la finalul clasei a II-a 2025 (EN II-2025)</t>
  </si>
  <si>
    <t>I.1.</t>
  </si>
  <si>
    <t>I.2.</t>
  </si>
  <si>
    <t>ITEMUL</t>
  </si>
  <si>
    <t>PUNCTAJUL/ITEM (100)</t>
  </si>
  <si>
    <t>PUNCTAJUL OBȚINUT</t>
  </si>
  <si>
    <t>REZULTAT FINAL</t>
  </si>
  <si>
    <t>PUNCTAJ TOTAL OBȚINUT</t>
  </si>
  <si>
    <t>CALIFICATIV OBȚINUT</t>
  </si>
  <si>
    <t>Data 15.05.2025</t>
  </si>
  <si>
    <t>Clasa a II-a B</t>
  </si>
  <si>
    <t>Ionescu Ion</t>
  </si>
  <si>
    <t>Partea a II-a - Evaluarea calitativă</t>
  </si>
  <si>
    <t>Achiziții parțial dobândite, necesitând aprofundare, dezvoltare, măsuri remediale</t>
  </si>
  <si>
    <t>COMPETENȚE DE CITIT – RECEPTARE A MESAJELOR CITITE</t>
  </si>
  <si>
    <t>I.3.</t>
  </si>
  <si>
    <t>I.4.</t>
  </si>
  <si>
    <t>I.5.</t>
  </si>
  <si>
    <t>I.6.</t>
  </si>
  <si>
    <t>I.7.</t>
  </si>
  <si>
    <t>I.8.</t>
  </si>
  <si>
    <t>I.9.</t>
  </si>
  <si>
    <t>I.10.</t>
  </si>
  <si>
    <t>I.11.</t>
  </si>
  <si>
    <t>I.12.</t>
  </si>
  <si>
    <t>Achiziții relevante pentru formarea deprinderilor de bază</t>
  </si>
  <si>
    <t>COD RĂSPUNS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</si>
</sst>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9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1" fontId="14" fillId="2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2" fillId="0" borderId="0" xfId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iprofu.ro/diverse/generator-fisa-de-evaluare-evaluarea-nationa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A01C3-3D2B-477D-8CBC-8960189240E5}">
  <dimension ref="B1:E69"/>
  <sheetViews>
    <sheetView tabSelected="1" workbookViewId="0">
      <selection activeCell="F20" sqref="F20"/>
    </sheetView>
  </sheetViews>
  <sheetFormatPr defaultColWidth="9.109375" defaultRowHeight="14.4" x14ac:dyDescent="0.3"/>
  <cols>
    <col min="1" max="1" width="9.109375" style="1"/>
    <col min="2" max="2" width="30.44140625" style="1" customWidth="1"/>
    <col min="3" max="3" width="24.6640625" style="1" customWidth="1"/>
    <col min="4" max="4" width="19.77734375" style="1" customWidth="1"/>
    <col min="5" max="5" width="22.77734375" style="1" customWidth="1"/>
    <col min="6" max="16384" width="9.109375" style="1"/>
  </cols>
  <sheetData>
    <row r="1" spans="2:5" x14ac:dyDescent="0.3">
      <c r="B1" s="19" t="s">
        <v>5</v>
      </c>
      <c r="C1" s="19"/>
      <c r="D1" s="19"/>
      <c r="E1" s="19"/>
    </row>
    <row r="2" spans="2:5" ht="18" x14ac:dyDescent="0.3">
      <c r="B2" s="16" t="s">
        <v>7</v>
      </c>
      <c r="C2" s="16"/>
      <c r="D2" s="16"/>
      <c r="E2" s="16"/>
    </row>
    <row r="3" spans="2:5" x14ac:dyDescent="0.3">
      <c r="B3" s="6"/>
      <c r="C3" s="6"/>
      <c r="D3" s="6"/>
      <c r="E3" s="6"/>
    </row>
    <row r="4" spans="2:5" ht="25.8" x14ac:dyDescent="0.3">
      <c r="B4" s="13" t="s">
        <v>0</v>
      </c>
      <c r="C4" s="13"/>
      <c r="D4" s="13"/>
      <c r="E4" s="13"/>
    </row>
    <row r="5" spans="2:5" ht="15" x14ac:dyDescent="0.3">
      <c r="B5" s="14" t="s">
        <v>21</v>
      </c>
      <c r="C5" s="14"/>
      <c r="D5" s="14"/>
      <c r="E5" s="14"/>
    </row>
    <row r="7" spans="2:5" ht="15.6" x14ac:dyDescent="0.3">
      <c r="B7" s="4" t="s">
        <v>4</v>
      </c>
    </row>
    <row r="8" spans="2:5" ht="15.6" x14ac:dyDescent="0.3">
      <c r="B8" s="11" t="s">
        <v>1</v>
      </c>
      <c r="C8" s="27" t="s">
        <v>18</v>
      </c>
      <c r="D8" s="52"/>
      <c r="E8" s="28"/>
    </row>
    <row r="9" spans="2:5" ht="15.6" x14ac:dyDescent="0.3">
      <c r="B9" s="15" t="s">
        <v>2</v>
      </c>
      <c r="C9" s="15"/>
      <c r="D9" s="63" t="s">
        <v>17</v>
      </c>
      <c r="E9" s="62"/>
    </row>
    <row r="11" spans="2:5" ht="33" customHeight="1" x14ac:dyDescent="0.3">
      <c r="B11" s="7" t="s">
        <v>10</v>
      </c>
      <c r="C11" s="10" t="s">
        <v>11</v>
      </c>
      <c r="D11" s="10" t="s">
        <v>33</v>
      </c>
      <c r="E11" s="51" t="s">
        <v>12</v>
      </c>
    </row>
    <row r="12" spans="2:5" ht="18" x14ac:dyDescent="0.3">
      <c r="B12" s="8" t="s">
        <v>8</v>
      </c>
      <c r="C12" s="46">
        <v>8</v>
      </c>
      <c r="D12" s="48"/>
      <c r="E12" s="66"/>
    </row>
    <row r="13" spans="2:5" ht="18" x14ac:dyDescent="0.3">
      <c r="B13" s="8" t="s">
        <v>9</v>
      </c>
      <c r="C13" s="47">
        <v>9</v>
      </c>
      <c r="D13" s="48"/>
      <c r="E13" s="66"/>
    </row>
    <row r="14" spans="2:5" ht="18" x14ac:dyDescent="0.3">
      <c r="B14" s="8" t="s">
        <v>22</v>
      </c>
      <c r="C14" s="47">
        <v>9</v>
      </c>
      <c r="D14" s="48"/>
      <c r="E14" s="66"/>
    </row>
    <row r="15" spans="2:5" ht="18" x14ac:dyDescent="0.3">
      <c r="B15" s="8" t="s">
        <v>23</v>
      </c>
      <c r="C15" s="47">
        <v>8</v>
      </c>
      <c r="D15" s="48"/>
      <c r="E15" s="66"/>
    </row>
    <row r="16" spans="2:5" ht="18" x14ac:dyDescent="0.3">
      <c r="B16" s="8" t="s">
        <v>24</v>
      </c>
      <c r="C16" s="47">
        <v>9</v>
      </c>
      <c r="D16" s="48"/>
      <c r="E16" s="66"/>
    </row>
    <row r="17" spans="2:5" ht="18" x14ac:dyDescent="0.3">
      <c r="B17" s="8" t="s">
        <v>25</v>
      </c>
      <c r="C17" s="47">
        <v>8</v>
      </c>
      <c r="D17" s="48"/>
      <c r="E17" s="66"/>
    </row>
    <row r="18" spans="2:5" ht="18" x14ac:dyDescent="0.3">
      <c r="B18" s="8" t="s">
        <v>26</v>
      </c>
      <c r="C18" s="47">
        <v>8</v>
      </c>
      <c r="D18" s="48"/>
      <c r="E18" s="66"/>
    </row>
    <row r="19" spans="2:5" ht="18" x14ac:dyDescent="0.3">
      <c r="B19" s="8" t="s">
        <v>27</v>
      </c>
      <c r="C19" s="46">
        <v>9</v>
      </c>
      <c r="D19" s="48"/>
      <c r="E19" s="66"/>
    </row>
    <row r="20" spans="2:5" ht="18" x14ac:dyDescent="0.3">
      <c r="B20" s="8" t="s">
        <v>28</v>
      </c>
      <c r="C20" s="47">
        <v>6</v>
      </c>
      <c r="D20" s="48"/>
      <c r="E20" s="66"/>
    </row>
    <row r="21" spans="2:5" ht="18" x14ac:dyDescent="0.3">
      <c r="B21" s="8" t="s">
        <v>29</v>
      </c>
      <c r="C21" s="47">
        <v>8</v>
      </c>
      <c r="D21" s="48"/>
      <c r="E21" s="66"/>
    </row>
    <row r="22" spans="2:5" ht="18" x14ac:dyDescent="0.3">
      <c r="B22" s="8" t="s">
        <v>30</v>
      </c>
      <c r="C22" s="47">
        <v>8</v>
      </c>
      <c r="D22" s="48"/>
      <c r="E22" s="66"/>
    </row>
    <row r="23" spans="2:5" ht="18" x14ac:dyDescent="0.3">
      <c r="B23" s="8" t="s">
        <v>31</v>
      </c>
      <c r="C23" s="47">
        <v>10</v>
      </c>
      <c r="D23" s="48"/>
      <c r="E23" s="66"/>
    </row>
    <row r="24" spans="2:5" ht="18" customHeight="1" x14ac:dyDescent="0.3">
      <c r="B24" s="25" t="s">
        <v>13</v>
      </c>
      <c r="C24" s="64" t="s">
        <v>14</v>
      </c>
      <c r="D24" s="65"/>
      <c r="E24" s="12">
        <f>SUM(E12:E23)</f>
        <v>0</v>
      </c>
    </row>
    <row r="25" spans="2:5" ht="18" customHeight="1" x14ac:dyDescent="0.3">
      <c r="B25" s="26"/>
      <c r="C25" s="64" t="s">
        <v>15</v>
      </c>
      <c r="D25" s="65"/>
      <c r="E25" s="9" t="str">
        <f>IF(AND(E24&gt;=0,E24&lt;=40),"Insuficient",IF(AND(E24&gt;=41,E24&lt;=60),"Suficient",IF(AND(E24&gt;=61,E24&lt;=80),"Bine",IF(AND(E24&gt;=81,E24&lt;=100),"Foarte bine",""))))</f>
        <v>Insuficient</v>
      </c>
    </row>
    <row r="26" spans="2:5" ht="22.2" x14ac:dyDescent="0.3">
      <c r="B26" s="2"/>
    </row>
    <row r="27" spans="2:5" x14ac:dyDescent="0.3">
      <c r="B27" s="3" t="s">
        <v>16</v>
      </c>
      <c r="E27" s="1" t="s">
        <v>3</v>
      </c>
    </row>
    <row r="32" spans="2:5" ht="18" x14ac:dyDescent="0.3">
      <c r="B32" s="16" t="str">
        <f>B2</f>
        <v>Evaluarea rezultatelor învățării elevilor la finalul clasei a II-a 2025 (EN II-2025)</v>
      </c>
      <c r="C32" s="16"/>
      <c r="D32" s="16"/>
      <c r="E32" s="16"/>
    </row>
    <row r="33" spans="2:5" x14ac:dyDescent="0.3">
      <c r="B33" s="6"/>
      <c r="C33" s="6"/>
      <c r="D33" s="6"/>
      <c r="E33" s="6"/>
    </row>
    <row r="34" spans="2:5" ht="25.8" x14ac:dyDescent="0.3">
      <c r="B34" s="13" t="str">
        <f>B4</f>
        <v>FIŞĂ DE EVALUARE</v>
      </c>
      <c r="C34" s="13"/>
      <c r="D34" s="13"/>
      <c r="E34" s="13"/>
    </row>
    <row r="35" spans="2:5" ht="15" x14ac:dyDescent="0.3">
      <c r="B35" s="14" t="str">
        <f>B5</f>
        <v>COMPETENȚE DE CITIT – RECEPTARE A MESAJELOR CITITE</v>
      </c>
      <c r="C35" s="14"/>
      <c r="D35" s="14"/>
      <c r="E35" s="14"/>
    </row>
    <row r="37" spans="2:5" x14ac:dyDescent="0.3">
      <c r="B37" s="5" t="s">
        <v>19</v>
      </c>
    </row>
    <row r="38" spans="2:5" ht="15.6" x14ac:dyDescent="0.3">
      <c r="B38" s="11" t="str">
        <f>B8</f>
        <v>Numele și prenumele elevului</v>
      </c>
      <c r="C38" s="29" t="str">
        <f>C8</f>
        <v>Ionescu Ion</v>
      </c>
      <c r="D38" s="53"/>
      <c r="E38" s="30"/>
    </row>
    <row r="39" spans="2:5" ht="15.6" x14ac:dyDescent="0.3">
      <c r="B39" s="15" t="str">
        <f>B9</f>
        <v>Școala Mihai Eminescu Pitești</v>
      </c>
      <c r="C39" s="15"/>
      <c r="D39" s="63" t="str">
        <f>D9</f>
        <v>Clasa a II-a B</v>
      </c>
      <c r="E39" s="62"/>
    </row>
    <row r="41" spans="2:5" ht="10.35" customHeight="1" x14ac:dyDescent="0.3">
      <c r="B41" s="20" t="s">
        <v>32</v>
      </c>
      <c r="C41" s="40" t="str">
        <f>IF(D12="B8","– poate identifica titlul unui text","")</f>
        <v/>
      </c>
      <c r="D41" s="54"/>
      <c r="E41" s="41"/>
    </row>
    <row r="42" spans="2:5" ht="10.35" customHeight="1" x14ac:dyDescent="0.3">
      <c r="B42" s="21"/>
      <c r="C42" s="17" t="str">
        <f>IF(D13=9,"– identifică numele unui personaj dintr-o poveste",IF(D13=8,"– identifică numele unui personaj dintr-o poveste, dar îl scrie în alt spațiu decât cel corespunzător",""))</f>
        <v/>
      </c>
      <c r="D42" s="55"/>
      <c r="E42" s="18"/>
    </row>
    <row r="43" spans="2:5" ht="10.35" customHeight="1" x14ac:dyDescent="0.3">
      <c r="B43" s="21"/>
      <c r="C43" s="17" t="str">
        <f>IF(D14=9,"– găsește informații relevante într-un text",IF(D14=8,"– găsește informații relevante într-un text, dar le scrie în alt spațiu decât cel indicat",""))</f>
        <v/>
      </c>
      <c r="D43" s="55"/>
      <c r="E43" s="18"/>
    </row>
    <row r="44" spans="2:5" ht="10.35" customHeight="1" x14ac:dyDescent="0.3">
      <c r="B44" s="21"/>
      <c r="C44" s="17" t="str">
        <f>IF(D15="D8","– alege corect numele căutat dintr-o listă","")</f>
        <v/>
      </c>
      <c r="D44" s="55"/>
      <c r="E44" s="18"/>
    </row>
    <row r="45" spans="2:5" ht="10.35" customHeight="1" x14ac:dyDescent="0.3">
      <c r="B45" s="21"/>
      <c r="C45" s="17" t="str">
        <f>IF(D16=9,"– precizează corect valoarea de adevăr a unor afirmații, în baza textului citit",IF(D16="A6","– precizează corect valoarea de adevăr a unor afirmații, în baza textului citit, dar le scrie în alte spații",IF(D16=6,"– precizează corect valoarea de adevăr a două din trei afirmații, în baza textului citit","")))</f>
        <v/>
      </c>
      <c r="D45" s="55"/>
      <c r="E45" s="18"/>
    </row>
    <row r="46" spans="2:5" ht="10.35" customHeight="1" x14ac:dyDescent="0.3">
      <c r="B46" s="21"/>
      <c r="C46" s="17" t="str">
        <f>IF(D17="D8","– reține detalii din textul unei povești","")</f>
        <v/>
      </c>
      <c r="D46" s="55"/>
      <c r="E46" s="18"/>
    </row>
    <row r="47" spans="2:5" ht="10.35" customHeight="1" x14ac:dyDescent="0.3">
      <c r="B47" s="21"/>
      <c r="C47" s="17" t="str">
        <f>IF(D18="C8","– are abilitatea de a urmări firul narativ al unei povești","")</f>
        <v/>
      </c>
      <c r="D47" s="55"/>
      <c r="E47" s="18"/>
    </row>
    <row r="48" spans="2:5" ht="10.35" customHeight="1" x14ac:dyDescent="0.3">
      <c r="B48" s="21"/>
      <c r="C48" s="17" t="str">
        <f>IF(D19=9,"– recunoaște în text descrierea unui personaj",IF(D19=8,"– recunoaște în text descrierea unui personaj, dar scrie răspunsul în alt spațiu decât cel corespunzător",""))</f>
        <v/>
      </c>
      <c r="D48" s="55"/>
      <c r="E48" s="18"/>
    </row>
    <row r="49" spans="2:5" ht="10.35" customHeight="1" x14ac:dyDescent="0.3">
      <c r="B49" s="21"/>
      <c r="C49" s="49" t="str">
        <f>IF(D20=6,"– face asocieri corecte între numele anotimpurilor și lunile anului","")</f>
        <v/>
      </c>
      <c r="D49" s="56"/>
      <c r="E49" s="50"/>
    </row>
    <row r="50" spans="2:5" ht="10.35" customHeight="1" x14ac:dyDescent="0.3">
      <c r="B50" s="21"/>
      <c r="C50" s="17" t="str">
        <f>IF(D21=8,"– poate să completeze o frază cu informații din text",IF(D21=6,"– poate să completeze o frază cu informații din text, dar scrie răspunsul în alt spațiu",IF(D21=5,"– poate să completeze o frază cu informații din text, dar scrie greșit un cuvânt","")))</f>
        <v/>
      </c>
      <c r="D50" s="55"/>
      <c r="E50" s="18"/>
    </row>
    <row r="51" spans="2:5" ht="10.35" customHeight="1" x14ac:dyDescent="0.3">
      <c r="B51" s="21"/>
      <c r="C51" s="17" t="str">
        <f>IF(D22="A8","– citește textul până la final și răspunde corect la întrebarea despre personajul Iarna","")</f>
        <v/>
      </c>
      <c r="D51" s="55"/>
      <c r="E51" s="18"/>
    </row>
    <row r="52" spans="2:5" ht="10.35" customHeight="1" x14ac:dyDescent="0.3">
      <c r="B52" s="22"/>
      <c r="C52" s="42" t="str">
        <f>IF(D23=10,"– are capacitatea să elaboreze un răspuns pe o temă din text și să justifice alegerea făcută",IF(D23=9,"– are capacitatea să elaboreze un răspuns justificat pe o temă din text, dar scrie răspunsul în alt spațiu",""))</f>
        <v/>
      </c>
      <c r="D52" s="57"/>
      <c r="E52" s="43"/>
    </row>
    <row r="53" spans="2:5" ht="10.35" customHeight="1" x14ac:dyDescent="0.3">
      <c r="B53" s="20" t="s">
        <v>20</v>
      </c>
      <c r="C53" s="44" t="str">
        <f>IF(OR(D12="A0",D12="C0",D12="D0",D12="X0",D12="N0"),"– nu poate identifica titlul unui text","")</f>
        <v/>
      </c>
      <c r="D53" s="58"/>
      <c r="E53" s="45"/>
    </row>
    <row r="54" spans="2:5" ht="10.35" customHeight="1" x14ac:dyDescent="0.3">
      <c r="B54" s="23"/>
      <c r="C54" s="17" t="str">
        <f>IF(OR(D13="X0",D13="N0"),"– nu identifică numele unui personaj dintr-o poveste","")</f>
        <v/>
      </c>
      <c r="D54" s="55"/>
      <c r="E54" s="18"/>
    </row>
    <row r="55" spans="2:5" ht="10.35" customHeight="1" x14ac:dyDescent="0.3">
      <c r="B55" s="23"/>
      <c r="C55" s="17" t="str">
        <f>IF(OR(D14="X0",D14="N0"),"– nu găsește informații relevante într-un text","")</f>
        <v/>
      </c>
      <c r="D55" s="55"/>
      <c r="E55" s="18"/>
    </row>
    <row r="56" spans="2:5" ht="10.35" customHeight="1" x14ac:dyDescent="0.3">
      <c r="B56" s="23"/>
      <c r="C56" s="17" t="str">
        <f>IF(OR(D15="A0",D15="B0",D15="C0",D15="X0",D15="N0"),"– nu poate găsi într-o listă numele căutat, conform textului citit","")</f>
        <v/>
      </c>
      <c r="D56" s="55"/>
      <c r="E56" s="18"/>
    </row>
    <row r="57" spans="2:5" ht="10.35" customHeight="1" x14ac:dyDescent="0.3">
      <c r="B57" s="23"/>
      <c r="C57" s="17" t="str">
        <f>IF(D16=3,"– precizează corect valoarea de adevăr doar a unei afirmații din trei, în baza textului citit",IF(OR(D16="N0",D16="X0"),"– nu poate preciza valoarea de adevăr a unor afirmații, în baza textului citit",""))</f>
        <v/>
      </c>
      <c r="D57" s="55"/>
      <c r="E57" s="18"/>
    </row>
    <row r="58" spans="2:5" ht="10.35" customHeight="1" x14ac:dyDescent="0.3">
      <c r="B58" s="23"/>
      <c r="C58" s="17" t="str">
        <f>IF(OR(D17="A0",D17="B0",D17="C0",D17="X0",D17="N0"),"– nu reține detalii din textul unei povești","")</f>
        <v/>
      </c>
      <c r="D58" s="55"/>
      <c r="E58" s="18"/>
    </row>
    <row r="59" spans="2:5" ht="10.35" customHeight="1" x14ac:dyDescent="0.3">
      <c r="B59" s="23"/>
      <c r="C59" s="17" t="str">
        <f>IF(OR(D18="A0",D18="B0",D18="D0",D18="X0",D18="N0"),"– nu are abilitatea de a urmări firul narativ al unei povești","")</f>
        <v/>
      </c>
      <c r="D59" s="55"/>
      <c r="E59" s="18"/>
    </row>
    <row r="60" spans="2:5" ht="10.35" customHeight="1" x14ac:dyDescent="0.3">
      <c r="B60" s="23"/>
      <c r="C60" s="17" t="str">
        <f>IF(OR(D19="X0",D19="N0"),"– nu recunoaște în text descrierea unui personaj","")</f>
        <v/>
      </c>
      <c r="D60" s="55"/>
      <c r="E60" s="18"/>
    </row>
    <row r="61" spans="2:5" ht="10.35" customHeight="1" x14ac:dyDescent="0.3">
      <c r="B61" s="23"/>
      <c r="C61" s="17" t="str">
        <f>IF(D20=3,"– asociază corect doar un anotimp cu lunile anului",IF(OR(D20="X0",D20="N0"),"– nu poate asocia anotimpurile cu lunile anului",""))</f>
        <v/>
      </c>
      <c r="D61" s="55"/>
      <c r="E61" s="18"/>
    </row>
    <row r="62" spans="2:5" ht="10.35" customHeight="1" x14ac:dyDescent="0.3">
      <c r="B62" s="23"/>
      <c r="C62" s="17" t="str">
        <f>IF(D21=4,"– completează parțial o frază cu informații din text",IF(D21=3,"– completează o frază cu informațiile din text, dar scrie greșit cuvintele",IF(OR(D21="X0",D21="N0"),"– nu reușește să completeze o frază cu informațiile din text","")))</f>
        <v/>
      </c>
      <c r="D62" s="55"/>
      <c r="E62" s="18"/>
    </row>
    <row r="63" spans="2:5" ht="10.35" customHeight="1" x14ac:dyDescent="0.3">
      <c r="B63" s="23"/>
      <c r="C63" s="17" t="str">
        <f>IF(OR(D22="B0",D22="C0",D22="D0",D22="X0",D22="N0"),"– nu citește textul până la final sau nu răspunde la întrebarea despre personajul Iarna","")</f>
        <v/>
      </c>
      <c r="D63" s="55"/>
      <c r="E63" s="18"/>
    </row>
    <row r="64" spans="2:5" ht="10.35" customHeight="1" x14ac:dyDescent="0.3">
      <c r="B64" s="24"/>
      <c r="C64" s="42" t="str">
        <f>IF(D23=4,"– răspunde la o întrebare pe o temă din text, dar nu justifică răspunsul",IF(OR(D23="X0",D23="N0"),"– nu are capacitatea de a elabora un răspuns la o întrebare deschisă, pe o temă din text",""))</f>
        <v/>
      </c>
      <c r="D64" s="57"/>
      <c r="E64" s="43"/>
    </row>
    <row r="65" spans="2:5" ht="10.35" customHeight="1" x14ac:dyDescent="0.3">
      <c r="B65" s="31" t="s">
        <v>6</v>
      </c>
      <c r="C65" s="34"/>
      <c r="D65" s="59"/>
      <c r="E65" s="35"/>
    </row>
    <row r="66" spans="2:5" ht="10.35" customHeight="1" x14ac:dyDescent="0.3">
      <c r="B66" s="32"/>
      <c r="C66" s="36"/>
      <c r="D66" s="60"/>
      <c r="E66" s="37"/>
    </row>
    <row r="67" spans="2:5" ht="10.35" customHeight="1" x14ac:dyDescent="0.3">
      <c r="B67" s="33"/>
      <c r="C67" s="38"/>
      <c r="D67" s="61"/>
      <c r="E67" s="39"/>
    </row>
    <row r="69" spans="2:5" x14ac:dyDescent="0.3">
      <c r="B69" s="3" t="str">
        <f>B27</f>
        <v>Data 15.05.2025</v>
      </c>
      <c r="E69" s="1" t="str">
        <f>E27</f>
        <v>Semnătura</v>
      </c>
    </row>
  </sheetData>
  <mergeCells count="44">
    <mergeCell ref="C55:E55"/>
    <mergeCell ref="C56:E56"/>
    <mergeCell ref="C57:E57"/>
    <mergeCell ref="C60:E60"/>
    <mergeCell ref="C61:E61"/>
    <mergeCell ref="C58:E58"/>
    <mergeCell ref="C59:E59"/>
    <mergeCell ref="B65:B67"/>
    <mergeCell ref="C65:E67"/>
    <mergeCell ref="C64:E64"/>
    <mergeCell ref="C62:E62"/>
    <mergeCell ref="C63:E63"/>
    <mergeCell ref="B1:E1"/>
    <mergeCell ref="B41:B52"/>
    <mergeCell ref="B53:B64"/>
    <mergeCell ref="C42:E42"/>
    <mergeCell ref="C43:E43"/>
    <mergeCell ref="C44:E44"/>
    <mergeCell ref="C45:E45"/>
    <mergeCell ref="C46:E46"/>
    <mergeCell ref="C48:E48"/>
    <mergeCell ref="C50:E50"/>
    <mergeCell ref="C51:E51"/>
    <mergeCell ref="B2:E2"/>
    <mergeCell ref="B34:E34"/>
    <mergeCell ref="B35:E35"/>
    <mergeCell ref="B24:B25"/>
    <mergeCell ref="C8:E8"/>
    <mergeCell ref="B4:E4"/>
    <mergeCell ref="B5:E5"/>
    <mergeCell ref="B9:C9"/>
    <mergeCell ref="B32:E32"/>
    <mergeCell ref="C54:E54"/>
    <mergeCell ref="B39:C39"/>
    <mergeCell ref="C38:E38"/>
    <mergeCell ref="C41:E41"/>
    <mergeCell ref="C52:E52"/>
    <mergeCell ref="C53:E53"/>
    <mergeCell ref="C47:E47"/>
    <mergeCell ref="C49:E49"/>
    <mergeCell ref="D9:E9"/>
    <mergeCell ref="D39:E39"/>
    <mergeCell ref="C24:D24"/>
    <mergeCell ref="C25:D25"/>
  </mergeCells>
  <hyperlinks>
    <hyperlink ref="B1:E1" r:id="rId1" display="Instrucțiuni de completare : heiprofu.ro" xr:uid="{5D0DB801-926E-454C-861E-891EFAC861AC}"/>
  </hyperlinks>
  <pageMargins left="0.7" right="0.7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 Profu</dc:creator>
  <cp:lastModifiedBy>Profu'</cp:lastModifiedBy>
  <cp:lastPrinted>2025-05-17T03:24:14Z</cp:lastPrinted>
  <dcterms:created xsi:type="dcterms:W3CDTF">2021-05-14T03:45:05Z</dcterms:created>
  <dcterms:modified xsi:type="dcterms:W3CDTF">2025-05-17T03:27:53Z</dcterms:modified>
</cp:coreProperties>
</file>