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ED\2024-2025\Generatoare fise EN\"/>
    </mc:Choice>
  </mc:AlternateContent>
  <xr:revisionPtr revIDLastSave="0" documentId="8_{D066CB57-F415-4BEF-BAB2-4FEFF2515FD5}" xr6:coauthVersionLast="47" xr6:coauthVersionMax="47" xr10:uidLastSave="{00000000-0000-0000-0000-000000000000}"/>
  <bookViews>
    <workbookView xWindow="-108" yWindow="-108" windowWidth="23256" windowHeight="13896" xr2:uid="{5917B5CB-FA3B-4462-B025-59CF7A8EB8B5}"/>
  </bookViews>
  <sheets>
    <sheet name="Sheet1" sheetId="1" r:id="rId1"/>
  </sheets>
  <definedNames>
    <definedName name="_xlnm.Print_Area" localSheetId="0">Sheet1!$A$2:$D$89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66" i="1"/>
  <c r="C65" i="1"/>
  <c r="C84" i="1"/>
  <c r="C51" i="1"/>
  <c r="C70" i="1"/>
  <c r="C64" i="1"/>
  <c r="C83" i="1"/>
  <c r="C63" i="1"/>
  <c r="C82" i="1"/>
  <c r="C62" i="1"/>
  <c r="C81" i="1"/>
  <c r="C60" i="1"/>
  <c r="C61" i="1"/>
  <c r="C80" i="1"/>
  <c r="C79" i="1"/>
  <c r="C59" i="1"/>
  <c r="C78" i="1"/>
  <c r="C77" i="1"/>
  <c r="C58" i="1"/>
  <c r="C57" i="1"/>
  <c r="C76" i="1"/>
  <c r="C75" i="1"/>
  <c r="C56" i="1"/>
  <c r="C55" i="1"/>
  <c r="C74" i="1"/>
  <c r="C73" i="1"/>
  <c r="C54" i="1"/>
  <c r="C72" i="1"/>
  <c r="C53" i="1"/>
  <c r="C52" i="1"/>
  <c r="C71" i="1"/>
  <c r="C69" i="1"/>
  <c r="C50" i="1"/>
  <c r="C49" i="1"/>
  <c r="C67" i="1"/>
  <c r="C48" i="1"/>
  <c r="D28" i="1"/>
  <c r="D36" i="1" s="1"/>
  <c r="C68" i="1"/>
  <c r="B89" i="1"/>
  <c r="D89" i="1"/>
  <c r="D46" i="1"/>
  <c r="C45" i="1"/>
  <c r="B46" i="1"/>
  <c r="B45" i="1"/>
  <c r="B42" i="1"/>
  <c r="B41" i="1"/>
  <c r="B40" i="1"/>
  <c r="D37" i="1" l="1"/>
</calcChain>
</file>

<file path=xl/sharedStrings.xml><?xml version="1.0" encoding="utf-8"?>
<sst xmlns="http://schemas.openxmlformats.org/spreadsheetml/2006/main" count="30" uniqueCount="30">
  <si>
    <t>FIŞĂ DE EVALUARE</t>
  </si>
  <si>
    <t>Numele și prenumele elevului</t>
  </si>
  <si>
    <t>Școala Mihai Eminescu Pitești</t>
  </si>
  <si>
    <t>Semnătura</t>
  </si>
  <si>
    <t>Partea I</t>
  </si>
  <si>
    <t>Instrucțiuni de completare : heiprofu.ro</t>
  </si>
  <si>
    <t>Comentarii</t>
  </si>
  <si>
    <t>ITEMUL</t>
  </si>
  <si>
    <t>PUNCTAJUL/ITEM (100)</t>
  </si>
  <si>
    <t>PUNCTAJUL OBȚINUT</t>
  </si>
  <si>
    <t>REZULTAT FINAL</t>
  </si>
  <si>
    <t>PUNCTAJ TOTAL OBȚINUT</t>
  </si>
  <si>
    <t>Partea a II-a - Evaluarea calitativă</t>
  </si>
  <si>
    <t>Ionescu Ionel</t>
  </si>
  <si>
    <t>Evaluarea rezultatelor învățării elevilor la finalul clasei a VI-a 2025 (EN VI -2025)</t>
  </si>
  <si>
    <t>LIMBĂ ȘI COMUNICARE - LIMBA ROMÂNĂ</t>
  </si>
  <si>
    <t>Clasa a VI-a B</t>
  </si>
  <si>
    <t>ECHIVALENT NOTĂ</t>
  </si>
  <si>
    <t>18.A – respectarea convențiilor descrierii</t>
  </si>
  <si>
    <t>18.B – respectarea obiectului descrierii</t>
  </si>
  <si>
    <t>18.C – respectarea normelor limbii literare</t>
  </si>
  <si>
    <t>18.D – vocabular adecvat, variat</t>
  </si>
  <si>
    <t>18.E – ortografie</t>
  </si>
  <si>
    <t>18.F – punctuație</t>
  </si>
  <si>
    <t>18.G – lizibilitate</t>
  </si>
  <si>
    <t>Puncte tari</t>
  </si>
  <si>
    <t>Aspecte care necesită aprofundare, dezvoltare, măsuri remediale</t>
  </si>
  <si>
    <t>Data 29.05.2025</t>
  </si>
  <si>
    <t>20 de puncte</t>
  </si>
  <si>
    <t>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</si>
</sst>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1" fontId="10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0" xfId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1400175</xdr:rowOff>
    </xdr:from>
    <xdr:to>
      <xdr:col>4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E89"/>
  <sheetViews>
    <sheetView tabSelected="1" topLeftCell="A6" workbookViewId="0">
      <selection activeCell="D29" sqref="D29"/>
    </sheetView>
  </sheetViews>
  <sheetFormatPr defaultColWidth="9.109375" defaultRowHeight="14.4" x14ac:dyDescent="0.3"/>
  <cols>
    <col min="1" max="1" width="9.109375" style="1"/>
    <col min="2" max="2" width="40.33203125" style="1" customWidth="1"/>
    <col min="3" max="3" width="30" style="1" customWidth="1"/>
    <col min="4" max="4" width="37.77734375" style="1" customWidth="1"/>
    <col min="5" max="16384" width="9.109375" style="1"/>
  </cols>
  <sheetData>
    <row r="1" spans="2:4" x14ac:dyDescent="0.3">
      <c r="B1" s="29" t="s">
        <v>5</v>
      </c>
      <c r="C1" s="29"/>
      <c r="D1" s="29"/>
    </row>
    <row r="2" spans="2:4" ht="15.6" x14ac:dyDescent="0.3">
      <c r="B2" s="35" t="s">
        <v>14</v>
      </c>
      <c r="C2" s="35"/>
      <c r="D2" s="35"/>
    </row>
    <row r="3" spans="2:4" s="16" customFormat="1" ht="18" x14ac:dyDescent="0.3">
      <c r="B3" s="36" t="s">
        <v>0</v>
      </c>
      <c r="C3" s="36"/>
      <c r="D3" s="36"/>
    </row>
    <row r="4" spans="2:4" x14ac:dyDescent="0.3">
      <c r="B4" s="37" t="s">
        <v>15</v>
      </c>
      <c r="C4" s="37"/>
      <c r="D4" s="37"/>
    </row>
    <row r="6" spans="2:4" x14ac:dyDescent="0.3">
      <c r="B6" s="4" t="s">
        <v>4</v>
      </c>
    </row>
    <row r="7" spans="2:4" ht="15.6" x14ac:dyDescent="0.3">
      <c r="B7" s="8" t="s">
        <v>1</v>
      </c>
      <c r="C7" s="40" t="s">
        <v>13</v>
      </c>
      <c r="D7" s="41"/>
    </row>
    <row r="8" spans="2:4" ht="15.6" x14ac:dyDescent="0.3">
      <c r="B8" s="42" t="s">
        <v>2</v>
      </c>
      <c r="C8" s="42"/>
      <c r="D8" s="6" t="s">
        <v>16</v>
      </c>
    </row>
    <row r="10" spans="2:4" ht="15.6" x14ac:dyDescent="0.3">
      <c r="B10" s="11" t="s">
        <v>7</v>
      </c>
      <c r="C10" s="12" t="s">
        <v>8</v>
      </c>
      <c r="D10" s="11" t="s">
        <v>9</v>
      </c>
    </row>
    <row r="11" spans="2:4" s="10" customFormat="1" ht="12" x14ac:dyDescent="0.3">
      <c r="B11" s="13">
        <v>1</v>
      </c>
      <c r="C11" s="13">
        <v>3</v>
      </c>
      <c r="D11" s="13"/>
    </row>
    <row r="12" spans="2:4" s="10" customFormat="1" ht="12" x14ac:dyDescent="0.3">
      <c r="B12" s="13">
        <v>2</v>
      </c>
      <c r="C12" s="14">
        <v>3</v>
      </c>
      <c r="D12" s="13"/>
    </row>
    <row r="13" spans="2:4" s="10" customFormat="1" ht="12" x14ac:dyDescent="0.3">
      <c r="B13" s="13">
        <v>3</v>
      </c>
      <c r="C13" s="14">
        <v>4</v>
      </c>
      <c r="D13" s="13"/>
    </row>
    <row r="14" spans="2:4" s="10" customFormat="1" ht="12" x14ac:dyDescent="0.3">
      <c r="B14" s="13">
        <v>4</v>
      </c>
      <c r="C14" s="14">
        <v>4</v>
      </c>
      <c r="D14" s="13"/>
    </row>
    <row r="15" spans="2:4" s="10" customFormat="1" ht="12" x14ac:dyDescent="0.3">
      <c r="B15" s="13">
        <v>5</v>
      </c>
      <c r="C15" s="14">
        <v>6</v>
      </c>
      <c r="D15" s="13"/>
    </row>
    <row r="16" spans="2:4" s="10" customFormat="1" ht="12" x14ac:dyDescent="0.3">
      <c r="B16" s="13">
        <v>6</v>
      </c>
      <c r="C16" s="14">
        <v>6</v>
      </c>
      <c r="D16" s="13"/>
    </row>
    <row r="17" spans="2:4" s="10" customFormat="1" ht="12" x14ac:dyDescent="0.3">
      <c r="B17" s="13">
        <v>7</v>
      </c>
      <c r="C17" s="14">
        <v>3</v>
      </c>
      <c r="D17" s="13"/>
    </row>
    <row r="18" spans="2:4" s="10" customFormat="1" ht="12" x14ac:dyDescent="0.3">
      <c r="B18" s="13">
        <v>8</v>
      </c>
      <c r="C18" s="14">
        <v>6</v>
      </c>
      <c r="D18" s="13"/>
    </row>
    <row r="19" spans="2:4" s="10" customFormat="1" ht="12" x14ac:dyDescent="0.3">
      <c r="B19" s="13">
        <v>9</v>
      </c>
      <c r="C19" s="14">
        <v>6</v>
      </c>
      <c r="D19" s="13"/>
    </row>
    <row r="20" spans="2:4" s="10" customFormat="1" ht="12" x14ac:dyDescent="0.3">
      <c r="B20" s="13">
        <v>10</v>
      </c>
      <c r="C20" s="14">
        <v>4</v>
      </c>
      <c r="D20" s="13"/>
    </row>
    <row r="21" spans="2:4" s="10" customFormat="1" ht="12" x14ac:dyDescent="0.3">
      <c r="B21" s="13">
        <v>11</v>
      </c>
      <c r="C21" s="14">
        <v>8</v>
      </c>
      <c r="D21" s="13"/>
    </row>
    <row r="22" spans="2:4" s="10" customFormat="1" ht="12" x14ac:dyDescent="0.3">
      <c r="B22" s="13">
        <v>12</v>
      </c>
      <c r="C22" s="14">
        <v>3</v>
      </c>
      <c r="D22" s="13"/>
    </row>
    <row r="23" spans="2:4" s="10" customFormat="1" ht="12" x14ac:dyDescent="0.3">
      <c r="B23" s="13">
        <v>13</v>
      </c>
      <c r="C23" s="14">
        <v>3</v>
      </c>
      <c r="D23" s="13"/>
    </row>
    <row r="24" spans="2:4" s="10" customFormat="1" ht="12" x14ac:dyDescent="0.3">
      <c r="B24" s="13">
        <v>14</v>
      </c>
      <c r="C24" s="14">
        <v>10</v>
      </c>
      <c r="D24" s="13"/>
    </row>
    <row r="25" spans="2:4" s="10" customFormat="1" ht="12" x14ac:dyDescent="0.3">
      <c r="B25" s="13">
        <v>15</v>
      </c>
      <c r="C25" s="14">
        <v>3</v>
      </c>
      <c r="D25" s="13"/>
    </row>
    <row r="26" spans="2:4" s="10" customFormat="1" ht="12" x14ac:dyDescent="0.3">
      <c r="B26" s="13">
        <v>16</v>
      </c>
      <c r="C26" s="14">
        <v>4</v>
      </c>
      <c r="D26" s="13"/>
    </row>
    <row r="27" spans="2:4" s="10" customFormat="1" ht="12" x14ac:dyDescent="0.3">
      <c r="B27" s="13">
        <v>17</v>
      </c>
      <c r="C27" s="14">
        <v>4</v>
      </c>
      <c r="D27" s="13"/>
    </row>
    <row r="28" spans="2:4" s="10" customFormat="1" ht="12" x14ac:dyDescent="0.3">
      <c r="B28" s="17">
        <v>18</v>
      </c>
      <c r="C28" s="18" t="s">
        <v>28</v>
      </c>
      <c r="D28" s="17">
        <f>SUM(D29:D35)</f>
        <v>0</v>
      </c>
    </row>
    <row r="29" spans="2:4" s="10" customFormat="1" ht="12" x14ac:dyDescent="0.3">
      <c r="B29" s="13" t="s">
        <v>18</v>
      </c>
      <c r="C29" s="14">
        <v>6</v>
      </c>
      <c r="D29" s="13"/>
    </row>
    <row r="30" spans="2:4" s="10" customFormat="1" ht="12" x14ac:dyDescent="0.3">
      <c r="B30" s="13" t="s">
        <v>19</v>
      </c>
      <c r="C30" s="14">
        <v>4</v>
      </c>
      <c r="D30" s="13"/>
    </row>
    <row r="31" spans="2:4" s="10" customFormat="1" ht="12" x14ac:dyDescent="0.3">
      <c r="B31" s="13" t="s">
        <v>20</v>
      </c>
      <c r="C31" s="14">
        <v>2</v>
      </c>
      <c r="D31" s="13"/>
    </row>
    <row r="32" spans="2:4" s="10" customFormat="1" ht="12" x14ac:dyDescent="0.3">
      <c r="B32" s="13" t="s">
        <v>21</v>
      </c>
      <c r="C32" s="14">
        <v>2</v>
      </c>
      <c r="D32" s="13"/>
    </row>
    <row r="33" spans="2:4" s="10" customFormat="1" ht="12" x14ac:dyDescent="0.3">
      <c r="B33" s="13" t="s">
        <v>22</v>
      </c>
      <c r="C33" s="14">
        <v>2</v>
      </c>
      <c r="D33" s="13"/>
    </row>
    <row r="34" spans="2:4" s="10" customFormat="1" ht="12" x14ac:dyDescent="0.3">
      <c r="B34" s="13" t="s">
        <v>23</v>
      </c>
      <c r="C34" s="13">
        <v>2</v>
      </c>
      <c r="D34" s="13"/>
    </row>
    <row r="35" spans="2:4" s="10" customFormat="1" ht="12" x14ac:dyDescent="0.3">
      <c r="B35" s="13" t="s">
        <v>24</v>
      </c>
      <c r="C35" s="14">
        <v>2</v>
      </c>
      <c r="D35" s="13"/>
    </row>
    <row r="36" spans="2:4" x14ac:dyDescent="0.3">
      <c r="B36" s="38" t="s">
        <v>10</v>
      </c>
      <c r="C36" s="7" t="s">
        <v>11</v>
      </c>
      <c r="D36" s="9">
        <f>SUM(D11:D28)</f>
        <v>0</v>
      </c>
    </row>
    <row r="37" spans="2:4" x14ac:dyDescent="0.3">
      <c r="B37" s="39"/>
      <c r="C37" s="7" t="s">
        <v>17</v>
      </c>
      <c r="D37" s="7" t="str">
        <f>IF(AND(D36&gt;=0,D36&lt;=40),"4 (patru)",IF(AND(D36&gt;=41,D36&lt;=50),"5 (cinci)",IF(AND(D36&gt;=51,D36&lt;=60),"6 (șase)",IF(AND(D36&gt;=61,D36&lt;=72),"7 (șapte)",IF(AND(D36&gt;=73,D36&lt;=83),"8 (opt)",IF(AND(D36&gt;=84,D36&lt;=95),"9 (nouă)",IF(AND(D36&gt;=95,D36&lt;=100),"10 (zece)","")))))))</f>
        <v>4 (patru)</v>
      </c>
    </row>
    <row r="38" spans="2:4" ht="16.2" customHeight="1" x14ac:dyDescent="0.3">
      <c r="B38" s="2"/>
    </row>
    <row r="39" spans="2:4" x14ac:dyDescent="0.3">
      <c r="B39" s="3" t="s">
        <v>27</v>
      </c>
      <c r="D39" s="1" t="s">
        <v>3</v>
      </c>
    </row>
    <row r="40" spans="2:4" ht="15.6" x14ac:dyDescent="0.3">
      <c r="B40" s="35" t="str">
        <f>B2</f>
        <v>Evaluarea rezultatelor învățării elevilor la finalul clasei a VI-a 2025 (EN VI -2025)</v>
      </c>
      <c r="C40" s="35"/>
      <c r="D40" s="35"/>
    </row>
    <row r="41" spans="2:4" s="16" customFormat="1" ht="18" x14ac:dyDescent="0.3">
      <c r="B41" s="36" t="str">
        <f>B3</f>
        <v>FIŞĂ DE EVALUARE</v>
      </c>
      <c r="C41" s="36"/>
      <c r="D41" s="36"/>
    </row>
    <row r="42" spans="2:4" x14ac:dyDescent="0.3">
      <c r="B42" s="37" t="str">
        <f>B4</f>
        <v>LIMBĂ ȘI COMUNICARE - LIMBA ROMÂNĂ</v>
      </c>
      <c r="C42" s="37"/>
      <c r="D42" s="37"/>
    </row>
    <row r="44" spans="2:4" x14ac:dyDescent="0.3">
      <c r="B44" s="15" t="s">
        <v>12</v>
      </c>
    </row>
    <row r="45" spans="2:4" ht="15.6" x14ac:dyDescent="0.3">
      <c r="B45" s="8" t="str">
        <f>B7</f>
        <v>Numele și prenumele elevului</v>
      </c>
      <c r="C45" s="43" t="str">
        <f>C7</f>
        <v>Ionescu Ionel</v>
      </c>
      <c r="D45" s="44"/>
    </row>
    <row r="46" spans="2:4" ht="15.6" x14ac:dyDescent="0.3">
      <c r="B46" s="42" t="str">
        <f>B8</f>
        <v>Școala Mihai Eminescu Pitești</v>
      </c>
      <c r="C46" s="42"/>
      <c r="D46" s="5" t="str">
        <f>D8</f>
        <v>Clasa a VI-a B</v>
      </c>
    </row>
    <row r="47" spans="2:4" ht="7.2" customHeight="1" x14ac:dyDescent="0.3"/>
    <row r="48" spans="2:4" ht="8.5500000000000007" customHeight="1" x14ac:dyDescent="0.3">
      <c r="B48" s="30" t="s">
        <v>25</v>
      </c>
      <c r="C48" s="45" t="str">
        <f>IF(D11=3,"– identifică în text secolul corespunzător unei invenții","")</f>
        <v/>
      </c>
      <c r="D48" s="46"/>
    </row>
    <row r="49" spans="2:5" ht="8.5500000000000007" customHeight="1" x14ac:dyDescent="0.3">
      <c r="B49" s="31"/>
      <c r="C49" s="19" t="str">
        <f>IF(D12=3,"– reține informații relevante dintr-un text","")</f>
        <v/>
      </c>
      <c r="D49" s="20"/>
    </row>
    <row r="50" spans="2:5" ht="8.5500000000000007" customHeight="1" x14ac:dyDescent="0.3">
      <c r="B50" s="31"/>
      <c r="C50" s="19" t="str">
        <f>IF(D13=4,"– are capacitatea de ordona cronologic un șir de evenimente","")</f>
        <v/>
      </c>
      <c r="D50" s="20"/>
    </row>
    <row r="51" spans="2:5" ht="8.5500000000000007" customHeight="1" x14ac:dyDescent="0.3">
      <c r="B51" s="31"/>
      <c r="C51" s="19" t="str">
        <f>IF(D14=4,"– menționează două utilizări actuale ale unei invenții străvechi, valorificând informațiile din textul dat","")</f>
        <v/>
      </c>
      <c r="D51" s="20"/>
    </row>
    <row r="52" spans="2:5" ht="8.5500000000000007" customHeight="1" x14ac:dyDescent="0.3">
      <c r="B52" s="31"/>
      <c r="C52" s="19" t="str">
        <f>IF(D15=6,"– reușește să explice motivul/scopul unei invenții","")</f>
        <v/>
      </c>
      <c r="D52" s="20"/>
    </row>
    <row r="53" spans="2:5" ht="8.5500000000000007" customHeight="1" x14ac:dyDescent="0.3">
      <c r="B53" s="31"/>
      <c r="C53" s="19" t="str">
        <f>IF(D16=6,"– poate preciza câteva obiecte confecționate din materiale reciclate, din domenii diferite","")</f>
        <v/>
      </c>
      <c r="D53" s="20"/>
    </row>
    <row r="54" spans="2:5" ht="8.5500000000000007" customHeight="1" x14ac:dyDescent="0.3">
      <c r="B54" s="31"/>
      <c r="C54" s="19" t="str">
        <f>IF(D17=3,"– stabilește corect ordinea unor idei extrase din text","")</f>
        <v/>
      </c>
      <c r="D54" s="20"/>
    </row>
    <row r="55" spans="2:5" ht="8.5500000000000007" customHeight="1" x14ac:dyDescent="0.3">
      <c r="B55" s="32"/>
      <c r="C55" s="19" t="str">
        <f>IF(D18=6,"– asociază exact personajele cu replicile",IF(D18=4,"– asociază exact doar două personaje cu trei replici regăsite în text",""))</f>
        <v/>
      </c>
      <c r="D55" s="20"/>
    </row>
    <row r="56" spans="2:5" ht="8.5500000000000007" customHeight="1" x14ac:dyDescent="0.3">
      <c r="B56" s="32"/>
      <c r="C56" s="19" t="str">
        <f>IF(D19=6,"– poate specifica avantaje și dezavantaje ale unei potențiale invenții","")</f>
        <v/>
      </c>
      <c r="D56" s="20"/>
    </row>
    <row r="57" spans="2:5" ht="8.5500000000000007" customHeight="1" x14ac:dyDescent="0.3">
      <c r="B57" s="32"/>
      <c r="C57" s="19" t="str">
        <f>IF(D20=4,"– are abilitatea de a motiva elocvent gestul unui personaj","")</f>
        <v/>
      </c>
      <c r="D57" s="20"/>
    </row>
    <row r="58" spans="2:5" ht="8.5500000000000007" customHeight="1" x14ac:dyDescent="0.3">
      <c r="B58" s="32"/>
      <c r="C58" s="19" t="str">
        <f>IF(D21=8,"– fructifică informațiile din text pentru a răspunde argumentat, în câteva rânduri, la o întrebare","")</f>
        <v/>
      </c>
      <c r="D58" s="20"/>
    </row>
    <row r="59" spans="2:5" ht="8.5500000000000007" customHeight="1" x14ac:dyDescent="0.3">
      <c r="B59" s="32"/>
      <c r="C59" s="19" t="str">
        <f>IF(D22=3,"– găsește sensul din dicționar al unui cuvânt dintr-o frază","")</f>
        <v/>
      </c>
      <c r="D59" s="20"/>
    </row>
    <row r="60" spans="2:5" ht="8.5500000000000007" customHeight="1" x14ac:dyDescent="0.3">
      <c r="B60" s="32"/>
      <c r="C60" s="19" t="str">
        <f>IF(D23=3,"– notează corect identitatea personajului la care face referire pronumele indicat","")</f>
        <v/>
      </c>
      <c r="D60" s="20"/>
    </row>
    <row r="61" spans="2:5" ht="8.5500000000000007" customHeight="1" x14ac:dyDescent="0.3">
      <c r="B61" s="32"/>
      <c r="C61" s="19" t="str">
        <f>IF(D24=10,"– stabilește integral corectitudinea scrierii unor enunțuri",IF(D24=8,"– stabilește aproape integral corectitudinea scrierii unor enunțuri",""))</f>
        <v/>
      </c>
      <c r="D61" s="20"/>
    </row>
    <row r="62" spans="2:5" ht="8.5500000000000007" customHeight="1" x14ac:dyDescent="0.3">
      <c r="B62" s="32"/>
      <c r="C62" s="19" t="str">
        <f>IF(D25=3,"– știe să selecteze varianta corectă de punctuație a unui enunț","")</f>
        <v/>
      </c>
      <c r="D62" s="20"/>
      <c r="E62" s="1" t="s">
        <v>29</v>
      </c>
    </row>
    <row r="63" spans="2:5" ht="8.5500000000000007" customHeight="1" x14ac:dyDescent="0.3">
      <c r="B63" s="32"/>
      <c r="C63" s="19" t="str">
        <f>IF(D26=4,"– scrie forma corectă a variantelor cuvintelor dintr-o frază","")</f>
        <v/>
      </c>
      <c r="D63" s="20"/>
    </row>
    <row r="64" spans="2:5" ht="8.5500000000000007" customHeight="1" x14ac:dyDescent="0.3">
      <c r="B64" s="32"/>
      <c r="C64" s="19" t="str">
        <f>IF(D27=4,"– are priceperea de a alcătui un anumit tip de propoziție, respectând valoarea cerută a verbului","")</f>
        <v/>
      </c>
      <c r="D64" s="20"/>
    </row>
    <row r="65" spans="2:4" ht="8.5500000000000007" customHeight="1" x14ac:dyDescent="0.3">
      <c r="B65" s="32"/>
      <c r="C65" s="19" t="str">
        <f>IF(D29+D30&gt;=7,"– are capacitatea de a compune un text descriptiv, respectând convențiile și obiectul descrierii","")</f>
        <v/>
      </c>
      <c r="D65" s="20"/>
    </row>
    <row r="66" spans="2:4" ht="8.5500000000000007" customHeight="1" x14ac:dyDescent="0.3">
      <c r="B66" s="33"/>
      <c r="C66" s="27" t="str">
        <f>IF(D31+D32+D33+D34+D35&gt;=8,"– folosește un vocabular adecvat în redactarea unui text, resepectând normele limbii, ortografia și punctuația","")</f>
        <v/>
      </c>
      <c r="D66" s="28"/>
    </row>
    <row r="67" spans="2:4" ht="8.5500000000000007" customHeight="1" x14ac:dyDescent="0.3">
      <c r="B67" s="30" t="s">
        <v>26</v>
      </c>
      <c r="C67" s="45" t="str">
        <f>IF(D11=0,"– nu identifică în text secolul corespunzător unei invenții","")</f>
        <v>– nu identifică în text secolul corespunzător unei invenții</v>
      </c>
      <c r="D67" s="46"/>
    </row>
    <row r="68" spans="2:4" ht="8.5500000000000007" customHeight="1" x14ac:dyDescent="0.3">
      <c r="B68" s="31"/>
      <c r="C68" s="19" t="str">
        <f>IF(D12=0,"– nu reține informații relevante dintr-un text","")</f>
        <v>– nu reține informații relevante dintr-un text</v>
      </c>
      <c r="D68" s="20"/>
    </row>
    <row r="69" spans="2:4" ht="8.5500000000000007" customHeight="1" x14ac:dyDescent="0.3">
      <c r="B69" s="31"/>
      <c r="C69" s="19" t="str">
        <f>IF(D13=2,"– are capacitatea de ordona cronologic doar o parte din evenimente",IF(D13=0,"– nu are capacitatea de ordona cronologic un șir de evenimente",""))</f>
        <v>– nu are capacitatea de ordona cronologic un șir de evenimente</v>
      </c>
      <c r="D69" s="20"/>
    </row>
    <row r="70" spans="2:4" ht="8.5500000000000007" customHeight="1" x14ac:dyDescent="0.3">
      <c r="B70" s="31"/>
      <c r="C70" s="19" t="str">
        <f>IF(D14=2,"– menționează o singură utilizare actuală a unei invenții străvechi, valorificând parțial informațiile din text",IF(D14=0,"– nu valorifică informațiile din textul dat pentru a menționa două utilizări actuale ale unei invenții străvechi",""))</f>
        <v>– nu valorifică informațiile din textul dat pentru a menționa două utilizări actuale ale unei invenții străvechi</v>
      </c>
      <c r="D70" s="20"/>
    </row>
    <row r="71" spans="2:4" ht="8.5500000000000007" customHeight="1" x14ac:dyDescent="0.3">
      <c r="B71" s="31"/>
      <c r="C71" s="19" t="str">
        <f>IF(D15=3,"– încearcă să explice motivul/scopul unei invenții",IF(D15=0,"– nu reușește să explice motivul/scopul unei invenții",""))</f>
        <v>– nu reușește să explice motivul/scopul unei invenții</v>
      </c>
      <c r="D71" s="20"/>
    </row>
    <row r="72" spans="2:4" ht="8.5500000000000007" customHeight="1" x14ac:dyDescent="0.3">
      <c r="B72" s="31"/>
      <c r="C72" s="19" t="str">
        <f>IF(D16=3,"– poate preciza un singur domeniu în care se utilizează obiecte din materiale reciclate",IF(D16=0,"– nu poate preciza câteva obiecte confecționate din materiale reciclate",""))</f>
        <v>– nu poate preciza câteva obiecte confecționate din materiale reciclate</v>
      </c>
      <c r="D72" s="20"/>
    </row>
    <row r="73" spans="2:4" ht="8.5500000000000007" customHeight="1" x14ac:dyDescent="0.3">
      <c r="B73" s="31"/>
      <c r="C73" s="19" t="str">
        <f>IF(D17=0,"– nu stabilește corect ordinea unor idei extrase din text","")</f>
        <v>– nu stabilește corect ordinea unor idei extrase din text</v>
      </c>
      <c r="D73" s="20"/>
    </row>
    <row r="74" spans="2:4" ht="8.5500000000000007" customHeight="1" x14ac:dyDescent="0.3">
      <c r="B74" s="31"/>
      <c r="C74" s="19" t="str">
        <f>IF(D18=2,"– asociază un singur personaj cu trei replici regăsite în text",IF(D18=0,"– nu asociază personaje cu replici regăsite în text",""))</f>
        <v>– nu asociază personaje cu replici regăsite în text</v>
      </c>
      <c r="D74" s="20"/>
    </row>
    <row r="75" spans="2:4" ht="8.5500000000000007" customHeight="1" x14ac:dyDescent="0.3">
      <c r="B75" s="31"/>
      <c r="C75" s="19" t="str">
        <f>IF(D19=3,"– poate specifica doar un avantaj/dezavantaj al unei potențiale invenții",IF(D19=0,"– nu poate specifica avantaje și dezavantaje ale unei potențiale invenții",""))</f>
        <v>– nu poate specifica avantaje și dezavantaje ale unei potențiale invenții</v>
      </c>
      <c r="D75" s="20"/>
    </row>
    <row r="76" spans="2:4" ht="8.5500000000000007" customHeight="1" x14ac:dyDescent="0.3">
      <c r="B76" s="31"/>
      <c r="C76" s="19" t="str">
        <f>IF(D20=2,"– nu are abilitatea de a motiva elocvent gestul unui personaj",IF(D20=0,"– nu are abilitatea de a motiva gestul unui personaj",""))</f>
        <v>– nu are abilitatea de a motiva gestul unui personaj</v>
      </c>
      <c r="D76" s="20"/>
    </row>
    <row r="77" spans="2:4" ht="8.5500000000000007" customHeight="1" x14ac:dyDescent="0.3">
      <c r="B77" s="31"/>
      <c r="C77" s="19" t="str">
        <f>IF(D21=4,"– încearcă să fructifice informațiile din text pentru a răspunde argumentat, în câteva rânduri, la o întrebare",IF(D21=0,"– nu fructifică informațiile din text pentru a răspunde argumentat la o întrebare",""))</f>
        <v>– nu fructifică informațiile din text pentru a răspunde argumentat la o întrebare</v>
      </c>
      <c r="D77" s="20"/>
    </row>
    <row r="78" spans="2:4" ht="8.5500000000000007" customHeight="1" x14ac:dyDescent="0.3">
      <c r="B78" s="31"/>
      <c r="C78" s="19" t="str">
        <f>IF(D22=0,"– nu găsește sensul din dicționar al unui cuvânt dintr-o frază","")</f>
        <v>– nu găsește sensul din dicționar al unui cuvânt dintr-o frază</v>
      </c>
      <c r="D78" s="20"/>
    </row>
    <row r="79" spans="2:4" ht="8.5500000000000007" customHeight="1" x14ac:dyDescent="0.3">
      <c r="B79" s="31"/>
      <c r="C79" s="19" t="str">
        <f>IF(D23=0,"– nu notează corect identitatea personajului la care face referire pronumele indicat","")</f>
        <v>– nu notează corect identitatea personajului la care face referire pronumele indicat</v>
      </c>
      <c r="D79" s="20"/>
    </row>
    <row r="80" spans="2:4" ht="8.5500000000000007" customHeight="1" x14ac:dyDescent="0.3">
      <c r="B80" s="31"/>
      <c r="C80" s="19" t="str">
        <f>IF(OR(D24=6,D24=4,D24=2),"– stabilește parțial corectitudinea scrierii unor enunțuri",IF(D24=0,"– nu poate stabili corectitudinea scrierii unor enunțuri",""))</f>
        <v>– nu poate stabili corectitudinea scrierii unor enunțuri</v>
      </c>
      <c r="D80" s="20"/>
    </row>
    <row r="81" spans="2:4" ht="8.5500000000000007" customHeight="1" x14ac:dyDescent="0.3">
      <c r="B81" s="31"/>
      <c r="C81" s="19" t="str">
        <f>IF(D25=0,"– nu știe să selecteze varianta corectă de punctuație a unui enunț","")</f>
        <v>– nu știe să selecteze varianta corectă de punctuație a unui enunț</v>
      </c>
      <c r="D81" s="20"/>
    </row>
    <row r="82" spans="2:4" ht="8.5500000000000007" customHeight="1" x14ac:dyDescent="0.3">
      <c r="B82" s="31"/>
      <c r="C82" s="19" t="str">
        <f>IF(OR(D26=3,D26=2,D26=1),"– scrie forma corectă pentru o parte dintre cuvintele unei fraze",IF(D26=0,"– nu scrie forma corectă a variantelor cuvintelor dintr-o frază",""))</f>
        <v>– nu scrie forma corectă a variantelor cuvintelor dintr-o frază</v>
      </c>
      <c r="D82" s="20"/>
    </row>
    <row r="83" spans="2:4" ht="8.5500000000000007" customHeight="1" x14ac:dyDescent="0.3">
      <c r="B83" s="31"/>
      <c r="C83" s="19" t="str">
        <f>IF(D27=2,"– are priceperea de a alcătui un anumit tip de propoziție, fără a respecta însă integral cerințele",IF(D27=0,"– nu are priceperea de a alcătui un anumit tip de propoziție, cu respectarea cerințelor",""))</f>
        <v>– nu are priceperea de a alcătui un anumit tip de propoziție, cu respectarea cerințelor</v>
      </c>
      <c r="D83" s="20"/>
    </row>
    <row r="84" spans="2:4" ht="8.5500000000000007" customHeight="1" x14ac:dyDescent="0.3">
      <c r="B84" s="31"/>
      <c r="C84" s="19" t="str">
        <f>IF(AND(D29+D30&gt;0,D29+D30&lt;7),"– poate compune un text descriptiv, respectând doar o parte din convențiile și obiectul descrierii",IF(D29+D30=0,"– nu are capacitatea de a compune un text descriptiv, respectând convențiile și obiectul descrierii",""))</f>
        <v>– nu are capacitatea de a compune un text descriptiv, respectând convențiile și obiectul descrierii</v>
      </c>
      <c r="D84" s="20"/>
    </row>
    <row r="85" spans="2:4" ht="8.5500000000000007" customHeight="1" x14ac:dyDescent="0.3">
      <c r="B85" s="34"/>
      <c r="C85" s="27" t="str">
        <f>IF(AND(D31+D32+D33+D34+D35&gt;=4,D31+D32+D33+D34+D35&lt;8),"– face câteva greșeli în redactarea unui text, privind vocabularul, normele limbii, ortografia sau punctuația",IF(D31+D32+D33+D34+D35&lt;4,"– face greșeli în redactarea unui text, privind vocabularul, normele limbii, ortografia sau punctuația",""))</f>
        <v>– face greșeli în redactarea unui text, privind vocabularul, normele limbii, ortografia sau punctuația</v>
      </c>
      <c r="D85" s="28"/>
    </row>
    <row r="86" spans="2:4" ht="10.35" customHeight="1" x14ac:dyDescent="0.3">
      <c r="B86" s="21" t="s">
        <v>6</v>
      </c>
      <c r="C86" s="23"/>
      <c r="D86" s="24"/>
    </row>
    <row r="87" spans="2:4" ht="10.35" customHeight="1" x14ac:dyDescent="0.3">
      <c r="B87" s="22"/>
      <c r="C87" s="25"/>
      <c r="D87" s="26"/>
    </row>
    <row r="88" spans="2:4" ht="5.4" customHeight="1" x14ac:dyDescent="0.3"/>
    <row r="89" spans="2:4" x14ac:dyDescent="0.3">
      <c r="B89" s="3" t="str">
        <f>B39</f>
        <v>Data 29.05.2025</v>
      </c>
      <c r="D89" s="1" t="str">
        <f>D39</f>
        <v>Semnătura</v>
      </c>
    </row>
  </sheetData>
  <mergeCells count="54">
    <mergeCell ref="B4:D4"/>
    <mergeCell ref="B8:C8"/>
    <mergeCell ref="B40:D40"/>
    <mergeCell ref="C74:D74"/>
    <mergeCell ref="B46:C46"/>
    <mergeCell ref="C45:D45"/>
    <mergeCell ref="C48:D48"/>
    <mergeCell ref="C66:D66"/>
    <mergeCell ref="C67:D67"/>
    <mergeCell ref="C49:D49"/>
    <mergeCell ref="C50:D50"/>
    <mergeCell ref="C51:D51"/>
    <mergeCell ref="C52:D52"/>
    <mergeCell ref="C53:D53"/>
    <mergeCell ref="C54:D54"/>
    <mergeCell ref="C73:D73"/>
    <mergeCell ref="B1:D1"/>
    <mergeCell ref="B48:B66"/>
    <mergeCell ref="B67:B85"/>
    <mergeCell ref="C55:D55"/>
    <mergeCell ref="C56:D56"/>
    <mergeCell ref="C57:D57"/>
    <mergeCell ref="C58:D58"/>
    <mergeCell ref="C59:D59"/>
    <mergeCell ref="C60:D60"/>
    <mergeCell ref="C61:D61"/>
    <mergeCell ref="B2:D2"/>
    <mergeCell ref="B41:D41"/>
    <mergeCell ref="B42:D42"/>
    <mergeCell ref="B36:B37"/>
    <mergeCell ref="C7:D7"/>
    <mergeCell ref="B3:D3"/>
    <mergeCell ref="B86:B87"/>
    <mergeCell ref="C86:D87"/>
    <mergeCell ref="C85:D85"/>
    <mergeCell ref="C80:D80"/>
    <mergeCell ref="C82:D82"/>
    <mergeCell ref="C83:D83"/>
    <mergeCell ref="C84:D84"/>
    <mergeCell ref="C62:D62"/>
    <mergeCell ref="C63:D63"/>
    <mergeCell ref="C64:D64"/>
    <mergeCell ref="C65:D65"/>
    <mergeCell ref="C81:D81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</mergeCells>
  <hyperlinks>
    <hyperlink ref="B1:D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 Profu</dc:creator>
  <cp:lastModifiedBy>Profu'</cp:lastModifiedBy>
  <cp:lastPrinted>2025-05-28T02:58:25Z</cp:lastPrinted>
  <dcterms:created xsi:type="dcterms:W3CDTF">2021-05-14T03:45:05Z</dcterms:created>
  <dcterms:modified xsi:type="dcterms:W3CDTF">2025-06-16T09:28:11Z</dcterms:modified>
</cp:coreProperties>
</file>