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QED\2025-2026\generatoare EN\"/>
    </mc:Choice>
  </mc:AlternateContent>
  <xr:revisionPtr revIDLastSave="0" documentId="13_ncr:1_{86344A71-5770-4391-90E9-AAFBEE3CC515}" xr6:coauthVersionLast="47" xr6:coauthVersionMax="47" xr10:uidLastSave="{00000000-0000-0000-0000-000000000000}"/>
  <bookViews>
    <workbookView xWindow="-108" yWindow="-108" windowWidth="23256" windowHeight="13896" xr2:uid="{5917B5CB-FA3B-4462-B025-59CF7A8EB8B5}"/>
  </bookViews>
  <sheets>
    <sheet name="Sheet1" sheetId="1" r:id="rId1"/>
  </sheets>
  <definedNames>
    <definedName name="_xlnm.Print_Area" localSheetId="0">Sheet1!$A$2:$D$71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C65" i="1"/>
  <c r="C53" i="1"/>
  <c r="C52" i="1"/>
  <c r="C64" i="1"/>
  <c r="C51" i="1"/>
  <c r="C50" i="1"/>
  <c r="C63" i="1"/>
  <c r="C49" i="1"/>
  <c r="C61" i="1"/>
  <c r="C48" i="1"/>
  <c r="C62" i="1"/>
  <c r="C60" i="1"/>
  <c r="C47" i="1"/>
  <c r="C59" i="1"/>
  <c r="C46" i="1"/>
  <c r="C58" i="1"/>
  <c r="C45" i="1"/>
  <c r="C57" i="1"/>
  <c r="C44" i="1"/>
  <c r="C43" i="1"/>
  <c r="C56" i="1"/>
  <c r="C55" i="1"/>
  <c r="C42" i="1"/>
  <c r="C54" i="1"/>
  <c r="C41" i="1"/>
  <c r="D39" i="1"/>
  <c r="D27" i="1"/>
  <c r="D28" i="1" s="1"/>
  <c r="B71" i="1"/>
  <c r="D71" i="1"/>
  <c r="C38" i="1"/>
  <c r="B39" i="1"/>
  <c r="B38" i="1"/>
  <c r="B35" i="1"/>
  <c r="B34" i="1"/>
  <c r="B32" i="1"/>
</calcChain>
</file>

<file path=xl/sharedStrings.xml><?xml version="1.0" encoding="utf-8"?>
<sst xmlns="http://schemas.openxmlformats.org/spreadsheetml/2006/main" count="36" uniqueCount="36">
  <si>
    <t>FIŞĂ DE EVALUARE</t>
  </si>
  <si>
    <t>Numele și prenumele elevului</t>
  </si>
  <si>
    <t>Școala Mihai Eminescu Pitești</t>
  </si>
  <si>
    <t>Semnătura</t>
  </si>
  <si>
    <t>Partea I</t>
  </si>
  <si>
    <t>Instrucțiuni de completare : heiprofu.ro</t>
  </si>
  <si>
    <t>Comentarii</t>
  </si>
  <si>
    <t>I.1.</t>
  </si>
  <si>
    <t>I.2.</t>
  </si>
  <si>
    <t>ITEMUL</t>
  </si>
  <si>
    <t>PUNCTAJUL/ITEM (100)</t>
  </si>
  <si>
    <t>PUNCTAJUL OBȚINUT</t>
  </si>
  <si>
    <t>REZULTAT FINAL</t>
  </si>
  <si>
    <t>PUNCTAJ TOTAL OBȚINUT</t>
  </si>
  <si>
    <t>CALIFICATIV OBȚINUT</t>
  </si>
  <si>
    <t>Clasa a II-a B</t>
  </si>
  <si>
    <t>Ionescu Ion</t>
  </si>
  <si>
    <t>Partea a II-a - Evaluarea calitativă</t>
  </si>
  <si>
    <t>Achiziții parțial dobândite, necesitând aprofundare, dezvoltare, măsuri remediale</t>
  </si>
  <si>
    <t>COMPETENȚE DE CITIT – RECEPTARE A MESAJELOR CITITE</t>
  </si>
  <si>
    <t>I.3.</t>
  </si>
  <si>
    <t>I.4.</t>
  </si>
  <si>
    <t>I.5.</t>
  </si>
  <si>
    <t>I.6.</t>
  </si>
  <si>
    <t>I.7.</t>
  </si>
  <si>
    <t>I.8.</t>
  </si>
  <si>
    <t>I.9.</t>
  </si>
  <si>
    <t>I.10.</t>
  </si>
  <si>
    <t>I.11.</t>
  </si>
  <si>
    <t>I.12.</t>
  </si>
  <si>
    <t>Achiziții relevante pentru formarea deprinderilor de bază</t>
  </si>
  <si>
    <t>Evaluarea rezultatelor învățării elevilor la finalul clasei a II-a 2026 (EN II-2026)</t>
  </si>
  <si>
    <t>I.13.</t>
  </si>
  <si>
    <t>I.14.</t>
  </si>
  <si>
    <t>I.15.</t>
  </si>
  <si>
    <t>Data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</si>
</sst>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9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1" fontId="14" fillId="2" borderId="10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2" fillId="0" borderId="0" xfId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iprofu.ro/diverse/generator-fisa-de-evaluare-evaluarea-nationa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01C3-3D2B-477D-8CBC-8960189240E5}">
  <dimension ref="B1:D71"/>
  <sheetViews>
    <sheetView tabSelected="1" topLeftCell="A4" workbookViewId="0">
      <selection activeCell="F44" sqref="F44"/>
    </sheetView>
  </sheetViews>
  <sheetFormatPr defaultColWidth="9.109375" defaultRowHeight="14.4" x14ac:dyDescent="0.3"/>
  <cols>
    <col min="1" max="1" width="9.109375" style="1"/>
    <col min="2" max="2" width="30.44140625" style="1" customWidth="1"/>
    <col min="3" max="3" width="34.109375" style="1" customWidth="1"/>
    <col min="4" max="4" width="36.44140625" style="1" customWidth="1"/>
    <col min="5" max="16384" width="9.109375" style="1"/>
  </cols>
  <sheetData>
    <row r="1" spans="2:4" x14ac:dyDescent="0.3">
      <c r="B1" s="30" t="s">
        <v>5</v>
      </c>
      <c r="C1" s="30"/>
      <c r="D1" s="30"/>
    </row>
    <row r="2" spans="2:4" ht="18" x14ac:dyDescent="0.3">
      <c r="B2" s="36" t="s">
        <v>31</v>
      </c>
      <c r="C2" s="36"/>
      <c r="D2" s="36"/>
    </row>
    <row r="3" spans="2:4" x14ac:dyDescent="0.3">
      <c r="B3" s="6"/>
      <c r="C3" s="6"/>
      <c r="D3" s="6"/>
    </row>
    <row r="4" spans="2:4" ht="25.8" x14ac:dyDescent="0.3">
      <c r="B4" s="37" t="s">
        <v>0</v>
      </c>
      <c r="C4" s="37"/>
      <c r="D4" s="37"/>
    </row>
    <row r="5" spans="2:4" ht="15" x14ac:dyDescent="0.3">
      <c r="B5" s="38" t="s">
        <v>19</v>
      </c>
      <c r="C5" s="38"/>
      <c r="D5" s="38"/>
    </row>
    <row r="7" spans="2:4" ht="15.6" x14ac:dyDescent="0.3">
      <c r="B7" s="4" t="s">
        <v>4</v>
      </c>
    </row>
    <row r="8" spans="2:4" ht="15.6" x14ac:dyDescent="0.3">
      <c r="B8" s="10" t="s">
        <v>1</v>
      </c>
      <c r="C8" s="41" t="s">
        <v>16</v>
      </c>
      <c r="D8" s="42"/>
    </row>
    <row r="9" spans="2:4" ht="15.6" x14ac:dyDescent="0.3">
      <c r="B9" s="43" t="s">
        <v>2</v>
      </c>
      <c r="C9" s="43"/>
      <c r="D9" s="10" t="s">
        <v>15</v>
      </c>
    </row>
    <row r="11" spans="2:4" ht="33" customHeight="1" x14ac:dyDescent="0.3">
      <c r="B11" s="7" t="s">
        <v>9</v>
      </c>
      <c r="C11" s="9" t="s">
        <v>10</v>
      </c>
      <c r="D11" s="14" t="s">
        <v>11</v>
      </c>
    </row>
    <row r="12" spans="2:4" ht="15.6" x14ac:dyDescent="0.3">
      <c r="B12" s="49" t="s">
        <v>7</v>
      </c>
      <c r="C12" s="12">
        <v>8</v>
      </c>
      <c r="D12" s="16"/>
    </row>
    <row r="13" spans="2:4" ht="15.6" x14ac:dyDescent="0.3">
      <c r="B13" s="49" t="s">
        <v>8</v>
      </c>
      <c r="C13" s="13">
        <v>7</v>
      </c>
      <c r="D13" s="16"/>
    </row>
    <row r="14" spans="2:4" ht="15.6" x14ac:dyDescent="0.3">
      <c r="B14" s="49" t="s">
        <v>20</v>
      </c>
      <c r="C14" s="13">
        <v>6</v>
      </c>
      <c r="D14" s="16"/>
    </row>
    <row r="15" spans="2:4" ht="15.6" x14ac:dyDescent="0.3">
      <c r="B15" s="49" t="s">
        <v>21</v>
      </c>
      <c r="C15" s="13">
        <v>6</v>
      </c>
      <c r="D15" s="16"/>
    </row>
    <row r="16" spans="2:4" ht="15.6" x14ac:dyDescent="0.3">
      <c r="B16" s="49" t="s">
        <v>22</v>
      </c>
      <c r="C16" s="13">
        <v>6</v>
      </c>
      <c r="D16" s="16"/>
    </row>
    <row r="17" spans="2:4" ht="15.6" x14ac:dyDescent="0.3">
      <c r="B17" s="49" t="s">
        <v>23</v>
      </c>
      <c r="C17" s="13">
        <v>6</v>
      </c>
      <c r="D17" s="16"/>
    </row>
    <row r="18" spans="2:4" ht="15.6" x14ac:dyDescent="0.3">
      <c r="B18" s="49" t="s">
        <v>24</v>
      </c>
      <c r="C18" s="13">
        <v>6</v>
      </c>
      <c r="D18" s="16"/>
    </row>
    <row r="19" spans="2:4" ht="15.6" x14ac:dyDescent="0.3">
      <c r="B19" s="49" t="s">
        <v>25</v>
      </c>
      <c r="C19" s="12">
        <v>9</v>
      </c>
      <c r="D19" s="16"/>
    </row>
    <row r="20" spans="2:4" ht="15.6" x14ac:dyDescent="0.3">
      <c r="B20" s="49" t="s">
        <v>26</v>
      </c>
      <c r="C20" s="13">
        <v>6</v>
      </c>
      <c r="D20" s="16"/>
    </row>
    <row r="21" spans="2:4" ht="15.6" x14ac:dyDescent="0.3">
      <c r="B21" s="49" t="s">
        <v>27</v>
      </c>
      <c r="C21" s="13">
        <v>6</v>
      </c>
      <c r="D21" s="16"/>
    </row>
    <row r="22" spans="2:4" ht="15.6" x14ac:dyDescent="0.3">
      <c r="B22" s="49" t="s">
        <v>28</v>
      </c>
      <c r="C22" s="13">
        <v>6</v>
      </c>
      <c r="D22" s="16"/>
    </row>
    <row r="23" spans="2:4" ht="15.6" x14ac:dyDescent="0.3">
      <c r="B23" s="49" t="s">
        <v>29</v>
      </c>
      <c r="C23" s="13">
        <v>8</v>
      </c>
      <c r="D23" s="16"/>
    </row>
    <row r="24" spans="2:4" ht="15.6" x14ac:dyDescent="0.3">
      <c r="B24" s="49" t="s">
        <v>32</v>
      </c>
      <c r="C24" s="13">
        <v>6</v>
      </c>
      <c r="D24" s="16"/>
    </row>
    <row r="25" spans="2:4" ht="15.6" x14ac:dyDescent="0.3">
      <c r="B25" s="49" t="s">
        <v>33</v>
      </c>
      <c r="C25" s="13">
        <v>8</v>
      </c>
      <c r="D25" s="16"/>
    </row>
    <row r="26" spans="2:4" ht="15.6" x14ac:dyDescent="0.3">
      <c r="B26" s="49" t="s">
        <v>34</v>
      </c>
      <c r="C26" s="13">
        <v>6</v>
      </c>
      <c r="D26" s="16"/>
    </row>
    <row r="27" spans="2:4" ht="18" customHeight="1" x14ac:dyDescent="0.3">
      <c r="B27" s="39" t="s">
        <v>12</v>
      </c>
      <c r="C27" s="15" t="s">
        <v>13</v>
      </c>
      <c r="D27" s="11">
        <f>SUM(D12:D26)</f>
        <v>0</v>
      </c>
    </row>
    <row r="28" spans="2:4" ht="18" customHeight="1" x14ac:dyDescent="0.3">
      <c r="B28" s="40"/>
      <c r="C28" s="15" t="s">
        <v>14</v>
      </c>
      <c r="D28" s="8" t="str">
        <f>IF(AND(D27&gt;=0,D27&lt;=40),"Insuficient",IF(AND(D27&gt;=41,D27&lt;=60),"Suficient",IF(AND(D27&gt;=61,D27&lt;=80),"Bine",IF(AND(D27&gt;=81,D27&lt;=100),"Foarte bine",""))))</f>
        <v>Insuficient</v>
      </c>
    </row>
    <row r="29" spans="2:4" ht="22.2" x14ac:dyDescent="0.3">
      <c r="B29" s="2"/>
    </row>
    <row r="30" spans="2:4" x14ac:dyDescent="0.3">
      <c r="B30" s="3" t="s">
        <v>35</v>
      </c>
      <c r="D30" s="1" t="s">
        <v>3</v>
      </c>
    </row>
    <row r="32" spans="2:4" ht="18" x14ac:dyDescent="0.3">
      <c r="B32" s="36" t="str">
        <f>B2</f>
        <v>Evaluarea rezultatelor învățării elevilor la finalul clasei a II-a 2026 (EN II-2026)</v>
      </c>
      <c r="C32" s="36"/>
      <c r="D32" s="36"/>
    </row>
    <row r="33" spans="2:4" x14ac:dyDescent="0.3">
      <c r="B33" s="6"/>
      <c r="C33" s="6"/>
      <c r="D33" s="6"/>
    </row>
    <row r="34" spans="2:4" ht="25.8" x14ac:dyDescent="0.3">
      <c r="B34" s="37" t="str">
        <f>B4</f>
        <v>FIŞĂ DE EVALUARE</v>
      </c>
      <c r="C34" s="37"/>
      <c r="D34" s="37"/>
    </row>
    <row r="35" spans="2:4" ht="15" x14ac:dyDescent="0.3">
      <c r="B35" s="38" t="str">
        <f>B5</f>
        <v>COMPETENȚE DE CITIT – RECEPTARE A MESAJELOR CITITE</v>
      </c>
      <c r="C35" s="38"/>
      <c r="D35" s="38"/>
    </row>
    <row r="36" spans="2:4" ht="9.6" customHeight="1" x14ac:dyDescent="0.3"/>
    <row r="37" spans="2:4" x14ac:dyDescent="0.3">
      <c r="B37" s="5" t="s">
        <v>17</v>
      </c>
    </row>
    <row r="38" spans="2:4" ht="15.6" x14ac:dyDescent="0.3">
      <c r="B38" s="10" t="str">
        <f>B8</f>
        <v>Numele și prenumele elevului</v>
      </c>
      <c r="C38" s="44" t="str">
        <f>C8</f>
        <v>Ionescu Ion</v>
      </c>
      <c r="D38" s="45"/>
    </row>
    <row r="39" spans="2:4" ht="15.6" x14ac:dyDescent="0.3">
      <c r="B39" s="43" t="str">
        <f>B9</f>
        <v>Școala Mihai Eminescu Pitești</v>
      </c>
      <c r="C39" s="43"/>
      <c r="D39" s="48" t="str">
        <f>D9</f>
        <v>Clasa a II-a B</v>
      </c>
    </row>
    <row r="41" spans="2:4" ht="10.35" customHeight="1" x14ac:dyDescent="0.3">
      <c r="B41" s="31" t="s">
        <v>30</v>
      </c>
      <c r="C41" s="46" t="str">
        <f>IF(D12&gt;6,"– poate identifica titlul și autorul unui text",IF(D12=6,"– poate identifica titlul și autorul unui text, dar nu respectă întru totul cerința",""))</f>
        <v/>
      </c>
      <c r="D41" s="47"/>
    </row>
    <row r="42" spans="2:4" ht="10.35" customHeight="1" x14ac:dyDescent="0.3">
      <c r="B42" s="32"/>
      <c r="C42" s="17" t="str">
        <f>IF(D13&gt;5,"– precizează cu exactitate vârsta unui personaj dintr-o poveste","")</f>
        <v/>
      </c>
      <c r="D42" s="18"/>
    </row>
    <row r="43" spans="2:4" ht="10.35" customHeight="1" x14ac:dyDescent="0.3">
      <c r="B43" s="32"/>
      <c r="C43" s="17" t="str">
        <f>IF(D14=6,"– găsește trăsături relevante ale personajelor dintr-un text",IF(D14=4,"– găsește trăsături relevante ale personajelor dintr-un text, dar le scrie în alt spațiu decât cel indicat",""))</f>
        <v/>
      </c>
      <c r="D43" s="18"/>
    </row>
    <row r="44" spans="2:4" ht="10.35" customHeight="1" x14ac:dyDescent="0.3">
      <c r="B44" s="32"/>
      <c r="C44" s="17" t="str">
        <f>IF(AND(D15&gt;4,D21&gt;4),"– este capabil să completeze fraze cu informații din text",IF(AND(D15&gt;3,D21&gt;3),"– este capabil să completeze fraze cu informații din text, dar are greșeli sau nu respectă întru totul cerința",""))</f>
        <v/>
      </c>
      <c r="D44" s="18"/>
    </row>
    <row r="45" spans="2:4" ht="10.35" customHeight="1" x14ac:dyDescent="0.3">
      <c r="B45" s="32"/>
      <c r="C45" s="17" t="str">
        <f>IF(D16=6,"– reține și alege corect din variante replica unui personaj","")</f>
        <v/>
      </c>
      <c r="D45" s="18"/>
    </row>
    <row r="46" spans="2:4" ht="10.35" customHeight="1" x14ac:dyDescent="0.3">
      <c r="B46" s="32"/>
      <c r="C46" s="17" t="str">
        <f>IF(AND(D17=6,D20=6),"– are abilitatea de a urmări firul cronologic al unei povești","")</f>
        <v/>
      </c>
      <c r="D46" s="18"/>
    </row>
    <row r="47" spans="2:4" ht="10.35" customHeight="1" x14ac:dyDescent="0.3">
      <c r="B47" s="32"/>
      <c r="C47" s="17" t="str">
        <f>IF(D18=6,"– reține detalii din textul unei povești","")</f>
        <v/>
      </c>
      <c r="D47" s="18"/>
    </row>
    <row r="48" spans="2:4" ht="10.35" customHeight="1" x14ac:dyDescent="0.3">
      <c r="B48" s="32"/>
      <c r="C48" s="17" t="str">
        <f>IF(D19=9,"– precizează corect valoarea de adevăr a unor afirmații, în baza textului citit",IF(D19=6,"– precizează valoarea de adevăr a unor afirmații, în baza textului citit, dar nu în totalitate sau le scrie în alte spații",""))</f>
        <v/>
      </c>
      <c r="D48" s="18"/>
    </row>
    <row r="49" spans="2:4" ht="10.35" customHeight="1" x14ac:dyDescent="0.3">
      <c r="B49" s="32"/>
      <c r="C49" s="17" t="str">
        <f>IF(D22=6,"– are abilitatea de a urmări firul narativ al unei povești","")</f>
        <v/>
      </c>
      <c r="D49" s="18"/>
    </row>
    <row r="50" spans="2:4" ht="10.35" customHeight="1" x14ac:dyDescent="0.3">
      <c r="B50" s="32"/>
      <c r="C50" s="17" t="str">
        <f>IF(D23&gt;5,"– este în stare să motiveze preferințele unui personaj","")</f>
        <v/>
      </c>
      <c r="D50" s="18"/>
    </row>
    <row r="51" spans="2:4" ht="10.35" customHeight="1" x14ac:dyDescent="0.3">
      <c r="B51" s="32"/>
      <c r="C51" s="17" t="str">
        <f>IF(D24=6,"– alege argumentarea corectă cu privire la trăirile personajului","")</f>
        <v/>
      </c>
      <c r="D51" s="18"/>
    </row>
    <row r="52" spans="2:4" ht="10.35" customHeight="1" x14ac:dyDescent="0.3">
      <c r="B52" s="32"/>
      <c r="C52" s="17" t="str">
        <f>IF(D25&gt;6,"– are capacitatea să elaboreze un răspuns pe o temă din text și să justifice alegerea făcută","")</f>
        <v/>
      </c>
      <c r="D52" s="18"/>
    </row>
    <row r="53" spans="2:4" ht="10.35" customHeight="1" x14ac:dyDescent="0.3">
      <c r="B53" s="33"/>
      <c r="C53" s="28" t="str">
        <f>IF(D26&gt;4,"– este capabil să elaboreze un răspuns pe o temă generală și să explice alegerea făcută","")</f>
        <v/>
      </c>
      <c r="D53" s="29"/>
    </row>
    <row r="54" spans="2:4" ht="10.35" customHeight="1" x14ac:dyDescent="0.3">
      <c r="B54" s="31" t="s">
        <v>18</v>
      </c>
      <c r="C54" s="46" t="str">
        <f>IF(D12=0,"– nu poate identifica titlul și nici autorul unui text",IF(D12&lt;6,"– identifică doar o parte din informațiile legate de titlul și autorul unui text",""))</f>
        <v>– nu poate identifica titlul și nici autorul unui text</v>
      </c>
      <c r="D54" s="47"/>
    </row>
    <row r="55" spans="2:4" ht="10.35" customHeight="1" x14ac:dyDescent="0.3">
      <c r="B55" s="34"/>
      <c r="C55" s="17" t="str">
        <f>IF(D13&lt;6,"– nu poate preciza vârsta unui personaj dintr-o poveste","")</f>
        <v>– nu poate preciza vârsta unui personaj dintr-o poveste</v>
      </c>
      <c r="D55" s="18"/>
    </row>
    <row r="56" spans="2:4" ht="10.35" customHeight="1" x14ac:dyDescent="0.3">
      <c r="B56" s="34"/>
      <c r="C56" s="17" t="str">
        <f>IF(D14=0,"– nu găsește trăsături relevante ale personajelor dintr-un text",IF(D14&lt;4,"– găsește doar o parte dintre trăsăturile relevante ale personajelor din textul dat",""))</f>
        <v>– nu găsește trăsături relevante ale personajelor dintr-un text</v>
      </c>
      <c r="D56" s="18"/>
    </row>
    <row r="57" spans="2:4" ht="10.35" customHeight="1" x14ac:dyDescent="0.3">
      <c r="B57" s="34"/>
      <c r="C57" s="17" t="str">
        <f>IF(AND(D15=0,D21=0),"– nu este capabil să completeze fraze cu informații din text",IF(OR(D15&lt;4,D21&lt;4),"– are greșeli sau nu respectă întru totul cerința de a completa fraze cu informații din text",""))</f>
        <v>– nu este capabil să completeze fraze cu informații din text</v>
      </c>
      <c r="D57" s="18"/>
    </row>
    <row r="58" spans="2:4" ht="10.35" customHeight="1" x14ac:dyDescent="0.3">
      <c r="B58" s="34"/>
      <c r="C58" s="17" t="str">
        <f>IF(D16=0,"– nu reține sau nu alege corect din variante replica unui personaj","")</f>
        <v>– nu reține sau nu alege corect din variante replica unui personaj</v>
      </c>
      <c r="D58" s="18"/>
    </row>
    <row r="59" spans="2:4" ht="10.35" customHeight="1" x14ac:dyDescent="0.3">
      <c r="B59" s="34"/>
      <c r="C59" s="17" t="str">
        <f>IF(AND(D17=0,D20=0),"– nu are abilitatea de a urmări firul cronologic al unei povești",IF(OR(D17&lt;6,D20&lt;6),"– poate urmări firul narativ al unei povești, dar nu în totalitate",""))</f>
        <v>– nu are abilitatea de a urmări firul cronologic al unei povești</v>
      </c>
      <c r="D59" s="18"/>
    </row>
    <row r="60" spans="2:4" ht="10.35" customHeight="1" x14ac:dyDescent="0.3">
      <c r="B60" s="34"/>
      <c r="C60" s="17" t="str">
        <f>IF(D18=0,"– nu reține detalii din textul unei povești","")</f>
        <v>– nu reține detalii din textul unei povești</v>
      </c>
      <c r="D60" s="18"/>
    </row>
    <row r="61" spans="2:4" ht="10.35" customHeight="1" x14ac:dyDescent="0.3">
      <c r="B61" s="34"/>
      <c r="C61" s="17" t="str">
        <f>IF(D19=0,"– nu e în măsură să precizeze valoarea de adevăr a unor afirmații, în baza textului citit",IF(D19&lt;6,"– nu precizează în totalitate valorile de adevăr a unor afirmații, în baza textulu citit",""))</f>
        <v>– nu e în măsură să precizeze valoarea de adevăr a unor afirmații, în baza textului citit</v>
      </c>
      <c r="D61" s="18"/>
    </row>
    <row r="62" spans="2:4" ht="10.35" customHeight="1" x14ac:dyDescent="0.3">
      <c r="B62" s="34"/>
      <c r="C62" s="17" t="str">
        <f>IF(D22=0,"– nu are abilitatea de a urmări firul narativ al unei povești","")</f>
        <v>– nu are abilitatea de a urmări firul narativ al unei povești</v>
      </c>
      <c r="D62" s="18"/>
    </row>
    <row r="63" spans="2:4" ht="10.35" customHeight="1" x14ac:dyDescent="0.3">
      <c r="B63" s="34"/>
      <c r="C63" s="17" t="str">
        <f>IF(D23=0,"– nu este în stare să motiveze preferințele unui personaj",IF(D23&lt;6,"– motivează într-o oarecare măsură preferințele unui personaj",""))</f>
        <v>– nu este în stare să motiveze preferințele unui personaj</v>
      </c>
      <c r="D63" s="18"/>
    </row>
    <row r="64" spans="2:4" ht="10.35" customHeight="1" x14ac:dyDescent="0.3">
      <c r="B64" s="34"/>
      <c r="C64" s="17" t="str">
        <f>IF(D24=0,"– nu alege argumentarea corectă cu privire la trăirile personajului","")</f>
        <v>– nu alege argumentarea corectă cu privire la trăirile personajului</v>
      </c>
      <c r="D64" s="18"/>
    </row>
    <row r="65" spans="2:4" ht="10.35" customHeight="1" x14ac:dyDescent="0.3">
      <c r="B65" s="34"/>
      <c r="C65" s="17" t="str">
        <f>IF(D25=0,"– nu are capacitatea să elaboreze un răspuns pe o temă din text și să justifice alegerea făcută",IF(D25&lt;7,"– are capacitatea să elaboreze un răspuns pe o temă din text, dar fără a justifica alegerea făcută",""))</f>
        <v>– nu are capacitatea să elaboreze un răspuns pe o temă din text și să justifice alegerea făcută</v>
      </c>
      <c r="D65" s="18"/>
    </row>
    <row r="66" spans="2:4" ht="10.35" customHeight="1" x14ac:dyDescent="0.3">
      <c r="B66" s="35"/>
      <c r="C66" s="28" t="str">
        <f>IF(D26=0,"– nu este capabil să elaboreze un răspuns pe o temă din text și să explice alegerea făcută",IF(D26&lt;5,"– este capabil să elaboreze un răspuns pe o temă din text, dar fără a explica alegerea făcută",""))</f>
        <v>– nu este capabil să elaboreze un răspuns pe o temă din text și să explice alegerea făcută</v>
      </c>
      <c r="D66" s="29"/>
    </row>
    <row r="67" spans="2:4" ht="10.35" customHeight="1" x14ac:dyDescent="0.3">
      <c r="B67" s="19" t="s">
        <v>6</v>
      </c>
      <c r="C67" s="22"/>
      <c r="D67" s="23"/>
    </row>
    <row r="68" spans="2:4" ht="10.35" customHeight="1" x14ac:dyDescent="0.3">
      <c r="B68" s="20"/>
      <c r="C68" s="24"/>
      <c r="D68" s="25"/>
    </row>
    <row r="69" spans="2:4" ht="10.35" customHeight="1" x14ac:dyDescent="0.3">
      <c r="B69" s="21"/>
      <c r="C69" s="26"/>
      <c r="D69" s="27"/>
    </row>
    <row r="71" spans="2:4" x14ac:dyDescent="0.3">
      <c r="B71" s="3" t="str">
        <f>B30</f>
        <v>Data 15.05.2026</v>
      </c>
      <c r="D71" s="1" t="str">
        <f>D30</f>
        <v>Semnătura</v>
      </c>
    </row>
  </sheetData>
  <mergeCells count="42">
    <mergeCell ref="C45:D45"/>
    <mergeCell ref="C59:D59"/>
    <mergeCell ref="C46:D46"/>
    <mergeCell ref="C47:D47"/>
    <mergeCell ref="C60:D60"/>
    <mergeCell ref="C49:D49"/>
    <mergeCell ref="C50:D50"/>
    <mergeCell ref="C51:D51"/>
    <mergeCell ref="C52:D52"/>
    <mergeCell ref="B4:D4"/>
    <mergeCell ref="B5:D5"/>
    <mergeCell ref="B9:C9"/>
    <mergeCell ref="B32:D32"/>
    <mergeCell ref="C55:D55"/>
    <mergeCell ref="B39:C39"/>
    <mergeCell ref="C38:D38"/>
    <mergeCell ref="C41:D41"/>
    <mergeCell ref="C53:D53"/>
    <mergeCell ref="C54:D54"/>
    <mergeCell ref="B1:D1"/>
    <mergeCell ref="B41:B53"/>
    <mergeCell ref="B54:B66"/>
    <mergeCell ref="C42:D42"/>
    <mergeCell ref="C43:D43"/>
    <mergeCell ref="C44:D44"/>
    <mergeCell ref="C48:D48"/>
    <mergeCell ref="B2:D2"/>
    <mergeCell ref="B34:D34"/>
    <mergeCell ref="B35:D35"/>
    <mergeCell ref="B27:B28"/>
    <mergeCell ref="C8:D8"/>
    <mergeCell ref="B67:B69"/>
    <mergeCell ref="C67:D69"/>
    <mergeCell ref="C66:D66"/>
    <mergeCell ref="C56:D56"/>
    <mergeCell ref="C57:D57"/>
    <mergeCell ref="C58:D58"/>
    <mergeCell ref="C65:D65"/>
    <mergeCell ref="C62:D62"/>
    <mergeCell ref="C61:D61"/>
    <mergeCell ref="C63:D63"/>
    <mergeCell ref="C64:D64"/>
  </mergeCells>
  <hyperlinks>
    <hyperlink ref="B1:D1" r:id="rId1" display="Instrucțiuni de completare : heiprofu.ro" xr:uid="{5D0DB801-926E-454C-861E-891EFAC861AC}"/>
  </hyperlinks>
  <pageMargins left="0.7" right="0.7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 Profu</dc:creator>
  <cp:lastModifiedBy>Profu'</cp:lastModifiedBy>
  <cp:lastPrinted>2026-05-17T09:08:34Z</cp:lastPrinted>
  <dcterms:created xsi:type="dcterms:W3CDTF">2021-05-14T03:45:05Z</dcterms:created>
  <dcterms:modified xsi:type="dcterms:W3CDTF">2026-05-17T09:08:44Z</dcterms:modified>
</cp:coreProperties>
</file>