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QED\2025-2026\generatoare EN\"/>
    </mc:Choice>
  </mc:AlternateContent>
  <xr:revisionPtr revIDLastSave="0" documentId="13_ncr:1_{D6629F17-F9DB-4A24-B91C-2D93592EAEBD}" xr6:coauthVersionLast="47" xr6:coauthVersionMax="47" xr10:uidLastSave="{00000000-0000-0000-0000-000000000000}"/>
  <bookViews>
    <workbookView xWindow="-108" yWindow="-108" windowWidth="23256" windowHeight="13896" xr2:uid="{5917B5CB-FA3B-4462-B025-59CF7A8EB8B5}"/>
  </bookViews>
  <sheets>
    <sheet name="Sheet1" sheetId="1" r:id="rId1"/>
  </sheets>
  <definedNames>
    <definedName name="_xlnm.Print_Area" localSheetId="0">Sheet1!$A$2:$D$74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1" l="1"/>
  <c r="C68" i="1"/>
  <c r="C56" i="1"/>
  <c r="C54" i="1"/>
  <c r="C45" i="1"/>
  <c r="C58" i="1"/>
  <c r="C55" i="1"/>
  <c r="C67" i="1"/>
  <c r="C53" i="1"/>
  <c r="C65" i="1"/>
  <c r="C62" i="1"/>
  <c r="C52" i="1"/>
  <c r="C49" i="1"/>
  <c r="C66" i="1"/>
  <c r="C64" i="1"/>
  <c r="C51" i="1"/>
  <c r="C63" i="1"/>
  <c r="C50" i="1"/>
  <c r="C48" i="1"/>
  <c r="C61" i="1"/>
  <c r="C60" i="1"/>
  <c r="C47" i="1"/>
  <c r="C59" i="1"/>
  <c r="C46" i="1"/>
  <c r="C57" i="1"/>
  <c r="C44" i="1"/>
  <c r="B74" i="1"/>
  <c r="D30" i="1"/>
  <c r="D31" i="1" s="1"/>
  <c r="D74" i="1"/>
  <c r="D42" i="1"/>
  <c r="C41" i="1"/>
  <c r="B42" i="1"/>
  <c r="B41" i="1"/>
  <c r="B38" i="1"/>
  <c r="B37" i="1"/>
  <c r="B35" i="1"/>
</calcChain>
</file>

<file path=xl/sharedStrings.xml><?xml version="1.0" encoding="utf-8"?>
<sst xmlns="http://schemas.openxmlformats.org/spreadsheetml/2006/main" count="39" uniqueCount="38">
  <si>
    <t>FIŞĂ DE EVALUARE</t>
  </si>
  <si>
    <t>Numele și prenumele elevului</t>
  </si>
  <si>
    <t>Școala Mihai Eminescu Pitești</t>
  </si>
  <si>
    <t>Semnătura</t>
  </si>
  <si>
    <t>Partea I</t>
  </si>
  <si>
    <t>Instrucțiuni de completare : heiprofu.ro</t>
  </si>
  <si>
    <t>Comentarii</t>
  </si>
  <si>
    <t>COMPETENȚE DE SCRIS – PRODUCEREA MESAJELOR SCRISE</t>
  </si>
  <si>
    <t>I.1.</t>
  </si>
  <si>
    <t>scrierea corectă a cuvintelor</t>
  </si>
  <si>
    <t>semnele de punctuație</t>
  </si>
  <si>
    <t>I.2.</t>
  </si>
  <si>
    <t>ITEMUL</t>
  </si>
  <si>
    <t>PUNCTAJUL/ITEM (100)</t>
  </si>
  <si>
    <t>PUNCTAJUL OBȚINUT</t>
  </si>
  <si>
    <t>REZULTAT FINAL</t>
  </si>
  <si>
    <t>PUNCTAJ TOTAL OBȚINUT</t>
  </si>
  <si>
    <t>CALIFICATIV OBȚINUT</t>
  </si>
  <si>
    <t>Clasa a II-a B</t>
  </si>
  <si>
    <t>Ionescu Ion</t>
  </si>
  <si>
    <t>Partea a II-a - Evaluarea calitativă</t>
  </si>
  <si>
    <t>Achiziții relevante pentru înțelegerea și redactarea textelor scrise</t>
  </si>
  <si>
    <t>Achiziții parțial dobândite, necesitând aprofundare, dezvoltare, măsuri remediale</t>
  </si>
  <si>
    <t>Evaluarea rezultatelor învățării elevilor la finalul clasei a II-a 2026 (EN II-2026)</t>
  </si>
  <si>
    <t>transcrierea textului</t>
  </si>
  <si>
    <t>așezarea textului în pagină</t>
  </si>
  <si>
    <t>I.3.</t>
  </si>
  <si>
    <t>I.4.</t>
  </si>
  <si>
    <t>I.5.</t>
  </si>
  <si>
    <t>I.6.</t>
  </si>
  <si>
    <t>I.7.</t>
  </si>
  <si>
    <t>I.11.</t>
  </si>
  <si>
    <t>I.10.</t>
  </si>
  <si>
    <t>I.9.</t>
  </si>
  <si>
    <t>I.8.</t>
  </si>
  <si>
    <t>Data 16.05.2026</t>
  </si>
  <si>
    <t>I.12.</t>
  </si>
  <si>
    <t>conținut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</si>
</sst>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9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1" fontId="14" fillId="2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2" fillId="0" borderId="0" xfId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1400175</xdr:rowOff>
    </xdr:from>
    <xdr:to>
      <xdr:col>4</xdr:col>
      <xdr:colOff>447675</xdr:colOff>
      <xdr:row>12</xdr:row>
      <xdr:rowOff>219075</xdr:rowOff>
    </xdr:to>
    <xdr:sp macro="" textlink="">
      <xdr:nvSpPr>
        <xdr:cNvPr id="1026" name="WordArt 2">
          <a:extLst>
            <a:ext uri="{FF2B5EF4-FFF2-40B4-BE49-F238E27FC236}">
              <a16:creationId xmlns:a16="http://schemas.microsoft.com/office/drawing/2014/main" id="{F2EFDD60-D322-40E4-A329-51300E37F90D}"/>
            </a:ext>
          </a:extLst>
        </xdr:cNvPr>
        <xdr:cNvSpPr>
          <a:spLocks noChangeArrowheads="1" noChangeShapeType="1" noTextEdit="1"/>
        </xdr:cNvSpPr>
      </xdr:nvSpPr>
      <xdr:spPr bwMode="auto">
        <a:xfrm rot="2700000">
          <a:off x="8405813" y="3471862"/>
          <a:ext cx="1676400" cy="69532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n-US" sz="5400" b="1" kern="10" spc="0">
            <a:ln>
              <a:noFill/>
            </a:ln>
            <a:solidFill>
              <a:srgbClr val="7F7F7F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iprofu.ro/diverse/generator-fisa-de-evaluare-evaluarea-nationa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01C3-3D2B-477D-8CBC-8960189240E5}">
  <dimension ref="B1:D74"/>
  <sheetViews>
    <sheetView tabSelected="1" workbookViewId="0">
      <selection activeCell="C64" sqref="C64:D64"/>
    </sheetView>
  </sheetViews>
  <sheetFormatPr defaultColWidth="9.109375" defaultRowHeight="14.4" x14ac:dyDescent="0.3"/>
  <cols>
    <col min="1" max="1" width="9.109375" style="1"/>
    <col min="2" max="2" width="41.44140625" style="1" customWidth="1"/>
    <col min="3" max="3" width="30" style="1" customWidth="1"/>
    <col min="4" max="4" width="33.44140625" style="1" customWidth="1"/>
    <col min="5" max="16384" width="9.109375" style="1"/>
  </cols>
  <sheetData>
    <row r="1" spans="2:4" x14ac:dyDescent="0.3">
      <c r="B1" s="26" t="s">
        <v>5</v>
      </c>
      <c r="C1" s="26"/>
      <c r="D1" s="26"/>
    </row>
    <row r="2" spans="2:4" ht="18" x14ac:dyDescent="0.3">
      <c r="B2" s="17" t="s">
        <v>23</v>
      </c>
      <c r="C2" s="17"/>
      <c r="D2" s="17"/>
    </row>
    <row r="3" spans="2:4" x14ac:dyDescent="0.3">
      <c r="B3" s="7"/>
      <c r="C3" s="7"/>
      <c r="D3" s="7"/>
    </row>
    <row r="4" spans="2:4" ht="25.8" x14ac:dyDescent="0.3">
      <c r="B4" s="14" t="s">
        <v>0</v>
      </c>
      <c r="C4" s="14"/>
      <c r="D4" s="14"/>
    </row>
    <row r="5" spans="2:4" ht="15" x14ac:dyDescent="0.3">
      <c r="B5" s="15" t="s">
        <v>7</v>
      </c>
      <c r="C5" s="15"/>
      <c r="D5" s="15"/>
    </row>
    <row r="7" spans="2:4" ht="15.6" x14ac:dyDescent="0.3">
      <c r="B7" s="4" t="s">
        <v>4</v>
      </c>
    </row>
    <row r="8" spans="2:4" ht="15.6" x14ac:dyDescent="0.3">
      <c r="B8" s="12" t="s">
        <v>1</v>
      </c>
      <c r="C8" s="34" t="s">
        <v>19</v>
      </c>
      <c r="D8" s="35"/>
    </row>
    <row r="9" spans="2:4" ht="15.6" x14ac:dyDescent="0.3">
      <c r="B9" s="16" t="s">
        <v>2</v>
      </c>
      <c r="C9" s="16"/>
      <c r="D9" s="9" t="s">
        <v>18</v>
      </c>
    </row>
    <row r="11" spans="2:4" ht="30" customHeight="1" x14ac:dyDescent="0.3">
      <c r="B11" s="8" t="s">
        <v>12</v>
      </c>
      <c r="C11" s="11" t="s">
        <v>13</v>
      </c>
      <c r="D11" s="8" t="s">
        <v>14</v>
      </c>
    </row>
    <row r="12" spans="2:4" s="46" customFormat="1" ht="13.8" x14ac:dyDescent="0.3">
      <c r="B12" s="45" t="s">
        <v>8</v>
      </c>
      <c r="C12" s="45"/>
      <c r="D12" s="45"/>
    </row>
    <row r="13" spans="2:4" s="46" customFormat="1" ht="13.8" x14ac:dyDescent="0.3">
      <c r="B13" s="47" t="s">
        <v>24</v>
      </c>
      <c r="C13" s="48">
        <v>8</v>
      </c>
      <c r="D13" s="47"/>
    </row>
    <row r="14" spans="2:4" s="46" customFormat="1" ht="13.8" x14ac:dyDescent="0.3">
      <c r="B14" s="47" t="s">
        <v>9</v>
      </c>
      <c r="C14" s="48">
        <v>8</v>
      </c>
      <c r="D14" s="47"/>
    </row>
    <row r="15" spans="2:4" s="46" customFormat="1" ht="13.8" x14ac:dyDescent="0.3">
      <c r="B15" s="47" t="s">
        <v>10</v>
      </c>
      <c r="C15" s="48">
        <v>8</v>
      </c>
      <c r="D15" s="47"/>
    </row>
    <row r="16" spans="2:4" s="46" customFormat="1" ht="13.8" x14ac:dyDescent="0.3">
      <c r="B16" s="47" t="s">
        <v>25</v>
      </c>
      <c r="C16" s="48">
        <v>6</v>
      </c>
      <c r="D16" s="47"/>
    </row>
    <row r="17" spans="2:4" s="46" customFormat="1" ht="13.8" x14ac:dyDescent="0.3">
      <c r="B17" s="45" t="s">
        <v>11</v>
      </c>
      <c r="C17" s="47">
        <v>4</v>
      </c>
      <c r="D17" s="47"/>
    </row>
    <row r="18" spans="2:4" s="46" customFormat="1" ht="13.8" x14ac:dyDescent="0.3">
      <c r="B18" s="45" t="s">
        <v>26</v>
      </c>
      <c r="C18" s="48">
        <v>8</v>
      </c>
      <c r="D18" s="47"/>
    </row>
    <row r="19" spans="2:4" s="46" customFormat="1" ht="13.8" x14ac:dyDescent="0.3">
      <c r="B19" s="45" t="s">
        <v>27</v>
      </c>
      <c r="C19" s="48">
        <v>4</v>
      </c>
      <c r="D19" s="47"/>
    </row>
    <row r="20" spans="2:4" s="46" customFormat="1" ht="13.8" x14ac:dyDescent="0.3">
      <c r="B20" s="45" t="s">
        <v>28</v>
      </c>
      <c r="C20" s="48">
        <v>9</v>
      </c>
      <c r="D20" s="47"/>
    </row>
    <row r="21" spans="2:4" s="46" customFormat="1" ht="13.8" x14ac:dyDescent="0.3">
      <c r="B21" s="45" t="s">
        <v>29</v>
      </c>
      <c r="C21" s="48">
        <v>8</v>
      </c>
      <c r="D21" s="47"/>
    </row>
    <row r="22" spans="2:4" s="46" customFormat="1" ht="13.8" x14ac:dyDescent="0.3">
      <c r="B22" s="45" t="s">
        <v>30</v>
      </c>
      <c r="C22" s="48">
        <v>4</v>
      </c>
      <c r="D22" s="47"/>
    </row>
    <row r="23" spans="2:4" s="46" customFormat="1" ht="13.8" x14ac:dyDescent="0.3">
      <c r="B23" s="45" t="s">
        <v>34</v>
      </c>
      <c r="C23" s="48">
        <v>8</v>
      </c>
      <c r="D23" s="47"/>
    </row>
    <row r="24" spans="2:4" s="46" customFormat="1" ht="13.8" x14ac:dyDescent="0.3">
      <c r="B24" s="45" t="s">
        <v>33</v>
      </c>
      <c r="C24" s="48">
        <v>6</v>
      </c>
      <c r="D24" s="47"/>
    </row>
    <row r="25" spans="2:4" s="46" customFormat="1" ht="13.8" x14ac:dyDescent="0.3">
      <c r="B25" s="45" t="s">
        <v>32</v>
      </c>
      <c r="C25" s="48">
        <v>8</v>
      </c>
      <c r="D25" s="47"/>
    </row>
    <row r="26" spans="2:4" s="46" customFormat="1" ht="13.8" x14ac:dyDescent="0.3">
      <c r="B26" s="45" t="s">
        <v>31</v>
      </c>
      <c r="C26" s="48">
        <v>3</v>
      </c>
      <c r="D26" s="47"/>
    </row>
    <row r="27" spans="2:4" s="46" customFormat="1" ht="13.8" x14ac:dyDescent="0.3">
      <c r="B27" s="45" t="s">
        <v>36</v>
      </c>
      <c r="C27" s="48"/>
      <c r="D27" s="47"/>
    </row>
    <row r="28" spans="2:4" s="46" customFormat="1" ht="13.8" x14ac:dyDescent="0.3">
      <c r="B28" s="47" t="s">
        <v>37</v>
      </c>
      <c r="C28" s="48">
        <v>6</v>
      </c>
      <c r="D28" s="47"/>
    </row>
    <row r="29" spans="2:4" s="46" customFormat="1" ht="13.8" x14ac:dyDescent="0.3">
      <c r="B29" s="47" t="s">
        <v>9</v>
      </c>
      <c r="C29" s="48">
        <v>2</v>
      </c>
      <c r="D29" s="47"/>
    </row>
    <row r="30" spans="2:4" ht="16.05" customHeight="1" x14ac:dyDescent="0.3">
      <c r="B30" s="32" t="s">
        <v>15</v>
      </c>
      <c r="C30" s="10" t="s">
        <v>16</v>
      </c>
      <c r="D30" s="13">
        <f>SUM(D13:D29)</f>
        <v>0</v>
      </c>
    </row>
    <row r="31" spans="2:4" ht="16.05" customHeight="1" x14ac:dyDescent="0.3">
      <c r="B31" s="33"/>
      <c r="C31" s="10" t="s">
        <v>17</v>
      </c>
      <c r="D31" s="10" t="str">
        <f>IF(AND(D30&gt;=0,D30&lt;=40),"Insuficient",IF(AND(D30&gt;=41,D30&lt;=60),"Suficient",IF(AND(D30&gt;=61,D30&lt;=80),"Bine",IF(AND(D30&gt;=81,D30&lt;=100),"Foarte bine",""))))</f>
        <v>Insuficient</v>
      </c>
    </row>
    <row r="32" spans="2:4" ht="22.2" x14ac:dyDescent="0.3">
      <c r="B32" s="2"/>
    </row>
    <row r="33" spans="2:4" x14ac:dyDescent="0.3">
      <c r="B33" s="3" t="s">
        <v>35</v>
      </c>
      <c r="D33" s="1" t="s">
        <v>3</v>
      </c>
    </row>
    <row r="35" spans="2:4" ht="18" x14ac:dyDescent="0.3">
      <c r="B35" s="17" t="str">
        <f>B2</f>
        <v>Evaluarea rezultatelor învățării elevilor la finalul clasei a II-a 2026 (EN II-2026)</v>
      </c>
      <c r="C35" s="17"/>
      <c r="D35" s="17"/>
    </row>
    <row r="36" spans="2:4" x14ac:dyDescent="0.3">
      <c r="B36" s="7"/>
      <c r="C36" s="7"/>
      <c r="D36" s="7"/>
    </row>
    <row r="37" spans="2:4" ht="25.8" x14ac:dyDescent="0.3">
      <c r="B37" s="14" t="str">
        <f>B4</f>
        <v>FIŞĂ DE EVALUARE</v>
      </c>
      <c r="C37" s="14"/>
      <c r="D37" s="14"/>
    </row>
    <row r="38" spans="2:4" ht="15" x14ac:dyDescent="0.3">
      <c r="B38" s="15" t="str">
        <f>B5</f>
        <v>COMPETENȚE DE SCRIS – PRODUCEREA MESAJELOR SCRISE</v>
      </c>
      <c r="C38" s="15"/>
      <c r="D38" s="15"/>
    </row>
    <row r="40" spans="2:4" x14ac:dyDescent="0.3">
      <c r="B40" s="5" t="s">
        <v>20</v>
      </c>
    </row>
    <row r="41" spans="2:4" ht="15.6" x14ac:dyDescent="0.3">
      <c r="B41" s="12" t="str">
        <f>B8</f>
        <v>Numele și prenumele elevului</v>
      </c>
      <c r="C41" s="20" t="str">
        <f>C8</f>
        <v>Ionescu Ion</v>
      </c>
      <c r="D41" s="21"/>
    </row>
    <row r="42" spans="2:4" ht="15.6" x14ac:dyDescent="0.3">
      <c r="B42" s="16" t="str">
        <f>B9</f>
        <v>Școala Mihai Eminescu Pitești</v>
      </c>
      <c r="C42" s="16"/>
      <c r="D42" s="6" t="str">
        <f>D9</f>
        <v>Clasa a II-a B</v>
      </c>
    </row>
    <row r="44" spans="2:4" ht="10.35" customHeight="1" x14ac:dyDescent="0.3">
      <c r="B44" s="27" t="s">
        <v>21</v>
      </c>
      <c r="C44" s="24" t="str">
        <f>IF(D13=8,"– transcrie integral un text în spațiul alocat",IF(AND(D13&lt;8,D13&gt;4),"– transcrie cu câteva omisiuni un text în spațiul alocat",""))</f>
        <v/>
      </c>
      <c r="D44" s="25"/>
    </row>
    <row r="45" spans="2:4" ht="10.35" customHeight="1" x14ac:dyDescent="0.3">
      <c r="B45" s="30"/>
      <c r="C45" s="18" t="str">
        <f>IF(D14=8,"– scrie corect cuvintele într-un text transcris, fără omisiuni, adăugiri, inversiuni",IF(D14=6,"– are câteva greșeli în scrierea corectă a cuvintelor într-un text transcris",""))</f>
        <v/>
      </c>
      <c r="D45" s="19"/>
    </row>
    <row r="46" spans="2:4" ht="10.35" customHeight="1" x14ac:dyDescent="0.3">
      <c r="B46" s="28"/>
      <c r="C46" s="18" t="str">
        <f>IF(D15=8,"– pune corect semnele de punctuație",IF(D15=6,"– folosește corect semnele de punctuație, dar are câteva greșeli / omisiuni",""))</f>
        <v/>
      </c>
      <c r="D46" s="19"/>
    </row>
    <row r="47" spans="2:4" ht="10.35" customHeight="1" x14ac:dyDescent="0.3">
      <c r="B47" s="28"/>
      <c r="C47" s="18" t="str">
        <f>IF(D16=6,"– are o așezare potrivită a textului în pagină (alineate, spații, despărțire în silabe la sfârșit de rând)",IF(D16=4,"– așezare destul de bună a textului în pagină (alineate, spații, despărțire în silabe la sfârșit de rând)",""))</f>
        <v/>
      </c>
      <c r="D47" s="19"/>
    </row>
    <row r="48" spans="2:4" ht="10.35" customHeight="1" x14ac:dyDescent="0.3">
      <c r="B48" s="28"/>
      <c r="C48" s="18" t="str">
        <f>IF(D17&gt;1,"– găsește cuvinte cu sens asemănător pentru a reformula o propoziție","")</f>
        <v/>
      </c>
      <c r="D48" s="19"/>
    </row>
    <row r="49" spans="2:4" ht="10.35" customHeight="1" x14ac:dyDescent="0.3">
      <c r="B49" s="28"/>
      <c r="C49" s="18" t="str">
        <f>IF(AND(D18&gt;6,D21&gt;6),"– alege formele corecte ale cuvintelor, respectând cerința",IF(AND(D18&gt;3,D21&gt;3),"– alege formele corecte ale cuvintelor, dar nu respectă întru totul cerința",""))</f>
        <v/>
      </c>
      <c r="D49" s="19"/>
    </row>
    <row r="50" spans="2:4" ht="10.35" customHeight="1" x14ac:dyDescent="0.3">
      <c r="B50" s="28"/>
      <c r="C50" s="18" t="str">
        <f>IF(AND(D19&gt;2,D22&gt;2),"– cunoaște cuvinte cu sensuri opuse în context","")</f>
        <v/>
      </c>
      <c r="D50" s="19"/>
    </row>
    <row r="51" spans="2:4" ht="10.35" customHeight="1" x14ac:dyDescent="0.3">
      <c r="B51" s="28"/>
      <c r="C51" s="18" t="str">
        <f>IF(D20=9,"– completează propozițiile cu semnele de punctuație corespunzătoare",IF(D20=6,"– scrie semnele de punctuație corespunzătoare, dar nu respectă întru totul cerința",""))</f>
        <v/>
      </c>
      <c r="D51" s="19"/>
    </row>
    <row r="52" spans="2:4" ht="10.35" customHeight="1" x14ac:dyDescent="0.3">
      <c r="B52" s="28"/>
      <c r="C52" s="18" t="str">
        <f>IF(AND(D23&gt;6,D25&gt;6),"– încadrează în propoziție formele corecte ale cuvintelor",IF(AND(D23&gt;3,D25&gt;3),"– cunoaște formele corecte ale cuvintelor dar nu le încadrează în propoziție",""))</f>
        <v/>
      </c>
      <c r="D52" s="19"/>
    </row>
    <row r="53" spans="2:4" ht="10.35" customHeight="1" x14ac:dyDescent="0.3">
      <c r="B53" s="28"/>
      <c r="C53" s="18" t="str">
        <f>IF(D24&gt;3,"– știe să despartă cuvintele în silabe","")</f>
        <v/>
      </c>
      <c r="D53" s="19"/>
    </row>
    <row r="54" spans="2:4" ht="10.35" customHeight="1" x14ac:dyDescent="0.3">
      <c r="B54" s="28"/>
      <c r="C54" s="18" t="str">
        <f>IF(D26=3,"– alege în mod corect continuarea logică a unui enunț","")</f>
        <v/>
      </c>
      <c r="D54" s="19"/>
    </row>
    <row r="55" spans="2:4" ht="10.35" customHeight="1" x14ac:dyDescent="0.3">
      <c r="B55" s="28"/>
      <c r="C55" s="18" t="str">
        <f>IF(D28=6,"– are abilitatea de a dezvolta un dialog cu replici corecte și logice",IF(D28=4,"– are abilitatea de a dezvolta un dialog cu replici corecte și logice, dar nu respectă întru totul cerința",""))</f>
        <v/>
      </c>
      <c r="D55" s="19"/>
    </row>
    <row r="56" spans="2:4" ht="10.35" customHeight="1" x14ac:dyDescent="0.3">
      <c r="B56" s="29"/>
      <c r="C56" s="22" t="str">
        <f>IF(D29=2,"– formulează propoziții în care scrie corect cuvintele","")</f>
        <v/>
      </c>
      <c r="D56" s="23"/>
    </row>
    <row r="57" spans="2:4" ht="10.35" customHeight="1" x14ac:dyDescent="0.3">
      <c r="B57" s="27" t="s">
        <v>22</v>
      </c>
      <c r="C57" s="24" t="str">
        <f>IF(AND(D13&lt;5,D13&gt;1),"– transcrie cu mai multe omisiuni un text în spațiul alocat",IF(D13=0,"– nu transcrie un text în spațiul alocat",""))</f>
        <v>– nu transcrie un text în spațiul alocat</v>
      </c>
      <c r="D57" s="25"/>
    </row>
    <row r="58" spans="2:4" ht="10.35" customHeight="1" x14ac:dyDescent="0.3">
      <c r="B58" s="30"/>
      <c r="C58" s="18" t="str">
        <f>IF(D14=3,"– face greșeli în scrierea cuvintelor într-un text transcris",IF(D14=0,"– nu scrie corect cuvintele într-un text transcris / nu răspunde",""))</f>
        <v>– nu scrie corect cuvintele într-un text transcris / nu răspunde</v>
      </c>
      <c r="D58" s="19"/>
    </row>
    <row r="59" spans="2:4" ht="10.35" customHeight="1" x14ac:dyDescent="0.3">
      <c r="B59" s="30"/>
      <c r="C59" s="18" t="str">
        <f>IF(D15=3,"– nu utilizează adecvat semnele de punctuație în cadrul unui text",IF(D15=0,"– nu folosește corect semnele de punctuație / nu răspunde",""))</f>
        <v>– nu folosește corect semnele de punctuație / nu răspunde</v>
      </c>
      <c r="D59" s="19"/>
    </row>
    <row r="60" spans="2:4" ht="10.35" customHeight="1" x14ac:dyDescent="0.3">
      <c r="B60" s="30"/>
      <c r="C60" s="18" t="str">
        <f>IF(D16=2,"– are o așezare deficitară a textului în pagină (alineate, spații, despărțire în silabe la sfârșit de rând)",IF(D16=0,"– nu transcrie textul, deci nu se poate puncta așezarea în pagină",""))</f>
        <v>– nu transcrie textul, deci nu se poate puncta așezarea în pagină</v>
      </c>
      <c r="D60" s="19"/>
    </row>
    <row r="61" spans="2:4" ht="10.35" customHeight="1" x14ac:dyDescent="0.3">
      <c r="B61" s="30"/>
      <c r="C61" s="18" t="str">
        <f>IF(D17=0,"– nu găsește cuvinte cu sens asemănător pentru a reformula o propoziție","")</f>
        <v>– nu găsește cuvinte cu sens asemănător pentru a reformula o propoziție</v>
      </c>
      <c r="D61" s="19"/>
    </row>
    <row r="62" spans="2:4" ht="10.35" customHeight="1" x14ac:dyDescent="0.3">
      <c r="B62" s="30"/>
      <c r="C62" s="18" t="str">
        <f>IF(AND(D18=0,D21=0),"– nu alege formele corecte ale cuvintelor",IF(OR(D18&lt;3,D21&lt;3),"– nu alege formele corecte pentru toate cuvintele sau nu respectă cerința",""))</f>
        <v>– nu alege formele corecte ale cuvintelor</v>
      </c>
      <c r="D62" s="19"/>
    </row>
    <row r="63" spans="2:4" ht="10.35" customHeight="1" x14ac:dyDescent="0.3">
      <c r="B63" s="30"/>
      <c r="C63" s="18" t="str">
        <f>IF(AND(D19=0,D22=0),"– nu cunoaște cuvinte cu sensuri opuse, în context",IF(OR(D19&lt;3,D22&lt;3),"– cunoaște o parte din cuvintele cu sens opus, în context, sau nu respectă cerința",""))</f>
        <v>– nu cunoaște cuvinte cu sensuri opuse, în context</v>
      </c>
      <c r="D63" s="19"/>
    </row>
    <row r="64" spans="2:4" ht="10.35" customHeight="1" x14ac:dyDescent="0.3">
      <c r="B64" s="30"/>
      <c r="C64" s="18" t="str">
        <f>IF(D20=3,"– completează un singur semn de punctuație corect din cele 3 necesare",IF(D20=0,"– nu știe să completeze un text cu semnele de punctuație corespunzătoare",""))</f>
        <v>– nu știe să completeze un text cu semnele de punctuație corespunzătoare</v>
      </c>
      <c r="D64" s="19"/>
    </row>
    <row r="65" spans="2:4" ht="10.35" customHeight="1" x14ac:dyDescent="0.3">
      <c r="B65" s="30"/>
      <c r="C65" s="18" t="str">
        <f>IF(AND(D23=0,D25=0),"– nu scrie propozițiile cu formele corecte ale cuvintelor",IF(OR(D18&lt;3,D21&lt;3),"– nu respectă cerința de a scrie propozițiile cu formele corecte ale cuvintelor",""))</f>
        <v>– nu scrie propozițiile cu formele corecte ale cuvintelor</v>
      </c>
      <c r="D65" s="19"/>
    </row>
    <row r="66" spans="2:4" ht="10.35" customHeight="1" x14ac:dyDescent="0.3">
      <c r="B66" s="30"/>
      <c r="C66" s="18" t="str">
        <f>IF(D24=3,"– desparte corect în silabe doar unele cuvinte",IF(D24=0,"– nu e în măsură să despartă cuvintele în silabe",""))</f>
        <v>– nu e în măsură să despartă cuvintele în silabe</v>
      </c>
      <c r="D66" s="19"/>
    </row>
    <row r="67" spans="2:4" ht="10.35" customHeight="1" x14ac:dyDescent="0.3">
      <c r="B67" s="30"/>
      <c r="C67" s="18" t="str">
        <f>IF(D26=0,"– nu alege în mod corect continuarea logică a unui enunț","")</f>
        <v>– nu alege în mod corect continuarea logică a unui enunț</v>
      </c>
      <c r="D67" s="19"/>
    </row>
    <row r="68" spans="2:4" ht="10.35" customHeight="1" x14ac:dyDescent="0.3">
      <c r="B68" s="30"/>
      <c r="C68" s="18" t="str">
        <f>IF(D28=3,"– dezvoltă într-o mică măsură un dialog cu replici corecte și logice",IF(D28=0,"– nu are abilitatea de a dezvolta un dialog cu replici corecte și logice",""))</f>
        <v>– nu are abilitatea de a dezvolta un dialog cu replici corecte și logice</v>
      </c>
      <c r="D68" s="19"/>
    </row>
    <row r="69" spans="2:4" ht="10.35" customHeight="1" x14ac:dyDescent="0.3">
      <c r="B69" s="31"/>
      <c r="C69" s="22" t="str">
        <f>IF(D29=1,"– formulează propoziții în care face greșeli de scriere a cuvintelor",IF(D29=0,"– nu poate compune propoziții scrise corect",""))</f>
        <v>– nu poate compune propoziții scrise corect</v>
      </c>
      <c r="D69" s="23"/>
    </row>
    <row r="70" spans="2:4" ht="10.35" customHeight="1" x14ac:dyDescent="0.3">
      <c r="B70" s="36" t="s">
        <v>6</v>
      </c>
      <c r="C70" s="39"/>
      <c r="D70" s="40"/>
    </row>
    <row r="71" spans="2:4" ht="10.35" customHeight="1" x14ac:dyDescent="0.3">
      <c r="B71" s="37"/>
      <c r="C71" s="41"/>
      <c r="D71" s="42"/>
    </row>
    <row r="72" spans="2:4" ht="10.35" customHeight="1" x14ac:dyDescent="0.3">
      <c r="B72" s="38"/>
      <c r="C72" s="43"/>
      <c r="D72" s="44"/>
    </row>
    <row r="74" spans="2:4" x14ac:dyDescent="0.3">
      <c r="B74" s="3" t="str">
        <f>B33</f>
        <v>Data 16.05.2026</v>
      </c>
      <c r="D74" s="1" t="str">
        <f>D33</f>
        <v>Semnătura</v>
      </c>
    </row>
  </sheetData>
  <mergeCells count="42">
    <mergeCell ref="C54:D54"/>
    <mergeCell ref="C67:D67"/>
    <mergeCell ref="C59:D59"/>
    <mergeCell ref="C61:D61"/>
    <mergeCell ref="C68:D68"/>
    <mergeCell ref="C60:D60"/>
    <mergeCell ref="C62:D62"/>
    <mergeCell ref="C63:D63"/>
    <mergeCell ref="C64:D64"/>
    <mergeCell ref="C66:D66"/>
    <mergeCell ref="C65:D65"/>
    <mergeCell ref="B70:B72"/>
    <mergeCell ref="C70:D72"/>
    <mergeCell ref="C69:D69"/>
    <mergeCell ref="B1:D1"/>
    <mergeCell ref="B44:B56"/>
    <mergeCell ref="B57:B69"/>
    <mergeCell ref="C46:D46"/>
    <mergeCell ref="C47:D47"/>
    <mergeCell ref="C48:D48"/>
    <mergeCell ref="C55:D55"/>
    <mergeCell ref="B2:D2"/>
    <mergeCell ref="B37:D37"/>
    <mergeCell ref="B38:D38"/>
    <mergeCell ref="B30:B31"/>
    <mergeCell ref="C8:D8"/>
    <mergeCell ref="B4:D4"/>
    <mergeCell ref="B5:D5"/>
    <mergeCell ref="B9:C9"/>
    <mergeCell ref="B35:D35"/>
    <mergeCell ref="C58:D58"/>
    <mergeCell ref="B42:C42"/>
    <mergeCell ref="C41:D41"/>
    <mergeCell ref="C44:D44"/>
    <mergeCell ref="C56:D56"/>
    <mergeCell ref="C57:D57"/>
    <mergeCell ref="C45:D45"/>
    <mergeCell ref="C49:D49"/>
    <mergeCell ref="C50:D50"/>
    <mergeCell ref="C51:D51"/>
    <mergeCell ref="C53:D53"/>
    <mergeCell ref="C52:D52"/>
  </mergeCells>
  <hyperlinks>
    <hyperlink ref="B1:D1" r:id="rId1" display="Instrucțiuni de completare : heiprofu.ro" xr:uid="{5D0DB801-926E-454C-861E-891EFAC861AC}"/>
  </hyperlinks>
  <pageMargins left="0.7" right="0.7" top="0.75" bottom="0.75" header="0.3" footer="0.3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 Profu</dc:creator>
  <cp:lastModifiedBy>Profu'</cp:lastModifiedBy>
  <cp:lastPrinted>2026-05-15T18:44:17Z</cp:lastPrinted>
  <dcterms:created xsi:type="dcterms:W3CDTF">2021-05-14T03:45:05Z</dcterms:created>
  <dcterms:modified xsi:type="dcterms:W3CDTF">2026-05-15T18:47:59Z</dcterms:modified>
</cp:coreProperties>
</file>