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304189A2-B416-4C0C-8BE0-700DA4497070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C73" i="1"/>
  <c r="C57" i="1"/>
  <c r="C72" i="1"/>
  <c r="C56" i="1"/>
  <c r="C71" i="1"/>
  <c r="C55" i="1"/>
  <c r="C66" i="1"/>
  <c r="C50" i="1"/>
  <c r="C70" i="1"/>
  <c r="C54" i="1"/>
  <c r="C67" i="1"/>
  <c r="C51" i="1"/>
  <c r="C79" i="1"/>
  <c r="C63" i="1"/>
  <c r="C59" i="1"/>
  <c r="C78" i="1"/>
  <c r="C62" i="1"/>
  <c r="C77" i="1"/>
  <c r="C61" i="1"/>
  <c r="C76" i="1"/>
  <c r="C60" i="1"/>
  <c r="C75" i="1"/>
  <c r="C74" i="1"/>
  <c r="C52" i="1"/>
  <c r="C69" i="1"/>
  <c r="C53" i="1"/>
  <c r="C68" i="1"/>
  <c r="C49" i="1"/>
  <c r="C65" i="1"/>
  <c r="C64" i="1"/>
  <c r="C48" i="1"/>
  <c r="D33" i="1"/>
  <c r="D34" i="1" s="1"/>
  <c r="B83" i="1"/>
  <c r="D83" i="1"/>
  <c r="D46" i="1"/>
  <c r="C45" i="1"/>
  <c r="B46" i="1"/>
  <c r="B45" i="1"/>
  <c r="B42" i="1"/>
  <c r="B41" i="1"/>
  <c r="B39" i="1"/>
</calcChain>
</file>

<file path=xl/sharedStrings.xml><?xml version="1.0" encoding="utf-8"?>
<sst xmlns="http://schemas.openxmlformats.org/spreadsheetml/2006/main" count="42" uniqueCount="42">
  <si>
    <t>FIŞĂ DE EVALUARE</t>
  </si>
  <si>
    <t>Numele și prenumele elevului</t>
  </si>
  <si>
    <t>Școala Mihai Eminescu Pitești</t>
  </si>
  <si>
    <t>Semnătura</t>
  </si>
  <si>
    <t>Partea I</t>
  </si>
  <si>
    <t>Instrucțiuni de completare : heiprofu.ro</t>
  </si>
  <si>
    <t>Comentarii</t>
  </si>
  <si>
    <t>ITEMUL</t>
  </si>
  <si>
    <t>PUNCTAJUL/ITEM (100)</t>
  </si>
  <si>
    <t>PUNCTAJUL OBȚINUT</t>
  </si>
  <si>
    <t>REZULTAT FINAL</t>
  </si>
  <si>
    <t>PUNCTAJ TOTAL OBȚINUT</t>
  </si>
  <si>
    <t>CALIFICATIV OBȚINUT</t>
  </si>
  <si>
    <t>Partea a II-a - Evaluarea calitativă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</si>
  <si>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</si>
  <si>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</si>
  <si>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</si>
  <si>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</si>
  <si>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</si>
  <si>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</si>
  <si>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</si>
  <si>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</si>
  <si>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</si>
  <si>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</si>
  <si>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I.11.1 Conținutul de idei (mesajele / enunțurile scrise)</t>
  </si>
  <si>
    <t>I.11.2 Ortografia</t>
  </si>
  <si>
    <t>I.12</t>
  </si>
  <si>
    <t>I.13</t>
  </si>
  <si>
    <t>I.14.1 Conținutul de idei (mesajele / enunțurile scrise)</t>
  </si>
  <si>
    <t>I.14.2 Ortografia</t>
  </si>
  <si>
    <t>I.14.3 Punctuația</t>
  </si>
  <si>
    <t>I.15.1 Conținutul de idei (mesajele / enunțurile scrise)</t>
  </si>
  <si>
    <t>I.15.2 Ortografia</t>
  </si>
  <si>
    <t>I.15.3 Punctuația</t>
  </si>
  <si>
    <t>Achiziţii relevante pentru înțelegerea și redactarea textelor scris</t>
  </si>
  <si>
    <t>Achiziţii parţial dobândite, necesitând aprofundare, dezvoltare, măsuri remediale</t>
  </si>
  <si>
    <t>Ionescu Ionel</t>
  </si>
  <si>
    <t>Evaluarea rezultatelor învățării elevilor la finalul clasei a IV-a 2026 (EN IV-2026)</t>
  </si>
  <si>
    <t>LIMBĂ ȘI COMUNICARE - LIMBA ROMÂNĂ</t>
  </si>
  <si>
    <t>Clasa a IV-a B</t>
  </si>
  <si>
    <t>Data 21.05.2026</t>
  </si>
  <si>
    <t>I.15.4 Organizarea și coerența textului scris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</si>
</sst>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0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0" borderId="0" xfId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1400175</xdr:rowOff>
    </xdr:from>
    <xdr:to>
      <xdr:col>4</xdr:col>
      <xdr:colOff>447675</xdr:colOff>
      <xdr:row>12</xdr:row>
      <xdr:rowOff>219075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F2EFDD60-D322-40E4-A329-51300E37F90D}"/>
            </a:ext>
          </a:extLst>
        </xdr:cNvPr>
        <xdr:cNvSpPr>
          <a:spLocks noChangeArrowheads="1" noChangeShapeType="1" noTextEdit="1"/>
        </xdr:cNvSpPr>
      </xdr:nvSpPr>
      <xdr:spPr bwMode="auto">
        <a:xfrm rot="2700000">
          <a:off x="8405813" y="3471862"/>
          <a:ext cx="1676400" cy="695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5400" b="1" kern="10" spc="0">
            <a:ln>
              <a:noFill/>
            </a:ln>
            <a:solidFill>
              <a:srgbClr val="7F7F7F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D83"/>
  <sheetViews>
    <sheetView tabSelected="1" topLeftCell="A4" workbookViewId="0">
      <selection activeCell="D25" sqref="D25"/>
    </sheetView>
  </sheetViews>
  <sheetFormatPr defaultColWidth="9.109375" defaultRowHeight="14.4" x14ac:dyDescent="0.3"/>
  <cols>
    <col min="1" max="1" width="9.109375" style="1"/>
    <col min="2" max="2" width="41.44140625" style="1" customWidth="1"/>
    <col min="3" max="3" width="30" style="1" customWidth="1"/>
    <col min="4" max="4" width="37.21875" style="1" customWidth="1"/>
    <col min="5" max="16384" width="9.109375" style="1"/>
  </cols>
  <sheetData>
    <row r="1" spans="2:4" x14ac:dyDescent="0.3">
      <c r="B1" s="29" t="s">
        <v>5</v>
      </c>
      <c r="C1" s="29"/>
      <c r="D1" s="29"/>
    </row>
    <row r="2" spans="2:4" ht="15.6" x14ac:dyDescent="0.3">
      <c r="B2" s="22" t="s">
        <v>37</v>
      </c>
      <c r="C2" s="22"/>
      <c r="D2" s="22"/>
    </row>
    <row r="3" spans="2:4" ht="6.6" customHeight="1" x14ac:dyDescent="0.3">
      <c r="B3" s="6"/>
      <c r="C3" s="6"/>
      <c r="D3" s="6"/>
    </row>
    <row r="4" spans="2:4" ht="21" x14ac:dyDescent="0.3">
      <c r="B4" s="19" t="s">
        <v>0</v>
      </c>
      <c r="C4" s="19"/>
      <c r="D4" s="19"/>
    </row>
    <row r="5" spans="2:4" x14ac:dyDescent="0.3">
      <c r="B5" s="20" t="s">
        <v>38</v>
      </c>
      <c r="C5" s="20"/>
      <c r="D5" s="20"/>
    </row>
    <row r="7" spans="2:4" x14ac:dyDescent="0.3">
      <c r="B7" s="4" t="s">
        <v>4</v>
      </c>
    </row>
    <row r="8" spans="2:4" ht="15.6" x14ac:dyDescent="0.3">
      <c r="B8" s="9" t="s">
        <v>1</v>
      </c>
      <c r="C8" s="37" t="s">
        <v>36</v>
      </c>
      <c r="D8" s="38"/>
    </row>
    <row r="9" spans="2:4" ht="15.6" x14ac:dyDescent="0.3">
      <c r="B9" s="21" t="s">
        <v>2</v>
      </c>
      <c r="C9" s="21"/>
      <c r="D9" s="7" t="s">
        <v>39</v>
      </c>
    </row>
    <row r="11" spans="2:4" ht="15.6" x14ac:dyDescent="0.3">
      <c r="B11" s="12" t="s">
        <v>7</v>
      </c>
      <c r="C11" s="13" t="s">
        <v>8</v>
      </c>
      <c r="D11" s="12" t="s">
        <v>9</v>
      </c>
    </row>
    <row r="12" spans="2:4" s="11" customFormat="1" ht="12" x14ac:dyDescent="0.3">
      <c r="B12" s="14" t="s">
        <v>14</v>
      </c>
      <c r="C12" s="14">
        <v>1</v>
      </c>
      <c r="D12" s="14"/>
    </row>
    <row r="13" spans="2:4" s="11" customFormat="1" ht="12" x14ac:dyDescent="0.3">
      <c r="B13" s="14" t="s">
        <v>15</v>
      </c>
      <c r="C13" s="15">
        <v>1</v>
      </c>
      <c r="D13" s="14"/>
    </row>
    <row r="14" spans="2:4" s="11" customFormat="1" ht="12" x14ac:dyDescent="0.3">
      <c r="B14" s="14" t="s">
        <v>16</v>
      </c>
      <c r="C14" s="15">
        <v>1</v>
      </c>
      <c r="D14" s="14"/>
    </row>
    <row r="15" spans="2:4" s="11" customFormat="1" ht="12" x14ac:dyDescent="0.3">
      <c r="B15" s="14" t="s">
        <v>17</v>
      </c>
      <c r="C15" s="15">
        <v>1</v>
      </c>
      <c r="D15" s="14"/>
    </row>
    <row r="16" spans="2:4" s="11" customFormat="1" ht="12" x14ac:dyDescent="0.3">
      <c r="B16" s="14" t="s">
        <v>18</v>
      </c>
      <c r="C16" s="15">
        <v>1</v>
      </c>
      <c r="D16" s="14"/>
    </row>
    <row r="17" spans="2:4" s="11" customFormat="1" ht="12" x14ac:dyDescent="0.3">
      <c r="B17" s="14" t="s">
        <v>19</v>
      </c>
      <c r="C17" s="15">
        <v>9</v>
      </c>
      <c r="D17" s="14"/>
    </row>
    <row r="18" spans="2:4" s="11" customFormat="1" ht="12" x14ac:dyDescent="0.3">
      <c r="B18" s="14" t="s">
        <v>20</v>
      </c>
      <c r="C18" s="15">
        <v>1</v>
      </c>
      <c r="D18" s="14"/>
    </row>
    <row r="19" spans="2:4" s="11" customFormat="1" ht="12" x14ac:dyDescent="0.3">
      <c r="B19" s="14" t="s">
        <v>21</v>
      </c>
      <c r="C19" s="15">
        <v>1</v>
      </c>
      <c r="D19" s="14"/>
    </row>
    <row r="20" spans="2:4" s="11" customFormat="1" ht="12" x14ac:dyDescent="0.3">
      <c r="B20" s="14" t="s">
        <v>22</v>
      </c>
      <c r="C20" s="15">
        <v>1</v>
      </c>
      <c r="D20" s="14"/>
    </row>
    <row r="21" spans="2:4" s="11" customFormat="1" ht="12" x14ac:dyDescent="0.3">
      <c r="B21" s="14" t="s">
        <v>23</v>
      </c>
      <c r="C21" s="15">
        <v>1</v>
      </c>
      <c r="D21" s="14"/>
    </row>
    <row r="22" spans="2:4" s="11" customFormat="1" ht="12" x14ac:dyDescent="0.3">
      <c r="B22" s="14" t="s">
        <v>24</v>
      </c>
      <c r="C22" s="15">
        <v>12</v>
      </c>
      <c r="D22" s="14"/>
    </row>
    <row r="23" spans="2:4" s="11" customFormat="1" ht="12" x14ac:dyDescent="0.3">
      <c r="B23" s="14" t="s">
        <v>25</v>
      </c>
      <c r="C23" s="15">
        <v>6</v>
      </c>
      <c r="D23" s="14"/>
    </row>
    <row r="24" spans="2:4" s="11" customFormat="1" ht="12" x14ac:dyDescent="0.3">
      <c r="B24" s="14" t="s">
        <v>26</v>
      </c>
      <c r="C24" s="15">
        <v>4</v>
      </c>
      <c r="D24" s="14"/>
    </row>
    <row r="25" spans="2:4" s="11" customFormat="1" ht="12" x14ac:dyDescent="0.3">
      <c r="B25" s="14" t="s">
        <v>27</v>
      </c>
      <c r="C25" s="15">
        <v>6</v>
      </c>
      <c r="D25" s="14"/>
    </row>
    <row r="26" spans="2:4" s="11" customFormat="1" ht="12" x14ac:dyDescent="0.3">
      <c r="B26" s="14" t="s">
        <v>28</v>
      </c>
      <c r="C26" s="15">
        <v>12</v>
      </c>
      <c r="D26" s="14"/>
    </row>
    <row r="27" spans="2:4" s="11" customFormat="1" ht="12" x14ac:dyDescent="0.3">
      <c r="B27" s="14" t="s">
        <v>29</v>
      </c>
      <c r="C27" s="15">
        <v>6</v>
      </c>
      <c r="D27" s="14"/>
    </row>
    <row r="28" spans="2:4" s="11" customFormat="1" ht="12" x14ac:dyDescent="0.3">
      <c r="B28" s="14" t="s">
        <v>30</v>
      </c>
      <c r="C28" s="15">
        <v>6</v>
      </c>
      <c r="D28" s="14"/>
    </row>
    <row r="29" spans="2:4" s="11" customFormat="1" ht="12" x14ac:dyDescent="0.3">
      <c r="B29" s="14" t="s">
        <v>31</v>
      </c>
      <c r="C29" s="15">
        <v>12</v>
      </c>
      <c r="D29" s="14"/>
    </row>
    <row r="30" spans="2:4" s="11" customFormat="1" ht="12" x14ac:dyDescent="0.3">
      <c r="B30" s="14" t="s">
        <v>32</v>
      </c>
      <c r="C30" s="15">
        <v>6</v>
      </c>
      <c r="D30" s="14"/>
    </row>
    <row r="31" spans="2:4" s="11" customFormat="1" ht="12" x14ac:dyDescent="0.3">
      <c r="B31" s="14" t="s">
        <v>33</v>
      </c>
      <c r="C31" s="14">
        <v>6</v>
      </c>
      <c r="D31" s="14"/>
    </row>
    <row r="32" spans="2:4" s="11" customFormat="1" ht="12" x14ac:dyDescent="0.3">
      <c r="B32" s="14" t="s">
        <v>41</v>
      </c>
      <c r="C32" s="15">
        <v>6</v>
      </c>
      <c r="D32" s="14"/>
    </row>
    <row r="33" spans="2:4" x14ac:dyDescent="0.3">
      <c r="B33" s="35" t="s">
        <v>10</v>
      </c>
      <c r="C33" s="8" t="s">
        <v>11</v>
      </c>
      <c r="D33" s="10">
        <f>SUM(D12:D32)</f>
        <v>0</v>
      </c>
    </row>
    <row r="34" spans="2:4" x14ac:dyDescent="0.3">
      <c r="B34" s="36"/>
      <c r="C34" s="8" t="s">
        <v>12</v>
      </c>
      <c r="D34" s="8" t="str">
        <f>IF(AND(D33&gt;=0,D33&lt;=40),"Insuficient (I)",IF(AND(D33&gt;=41,D33&lt;=60),"Suficient (S)",IF(AND(D33&gt;=61,D33&lt;=80),"Bine (B)",IF(AND(D33&gt;=81,D33&lt;=100),"Foarte bine (F.b.)",""))))</f>
        <v>Insuficient (I)</v>
      </c>
    </row>
    <row r="35" spans="2:4" ht="22.2" x14ac:dyDescent="0.3">
      <c r="B35" s="2"/>
    </row>
    <row r="36" spans="2:4" x14ac:dyDescent="0.3">
      <c r="B36" s="3" t="s">
        <v>40</v>
      </c>
      <c r="D36" s="1" t="s">
        <v>3</v>
      </c>
    </row>
    <row r="39" spans="2:4" ht="15.6" x14ac:dyDescent="0.3">
      <c r="B39" s="22" t="str">
        <f>B2</f>
        <v>Evaluarea rezultatelor învățării elevilor la finalul clasei a IV-a 2026 (EN IV-2026)</v>
      </c>
      <c r="C39" s="22"/>
      <c r="D39" s="22"/>
    </row>
    <row r="40" spans="2:4" ht="6.6" customHeight="1" x14ac:dyDescent="0.3">
      <c r="B40" s="6"/>
      <c r="C40" s="6"/>
      <c r="D40" s="6"/>
    </row>
    <row r="41" spans="2:4" ht="21" x14ac:dyDescent="0.3">
      <c r="B41" s="19" t="str">
        <f>B4</f>
        <v>FIŞĂ DE EVALUARE</v>
      </c>
      <c r="C41" s="19"/>
      <c r="D41" s="19"/>
    </row>
    <row r="42" spans="2:4" x14ac:dyDescent="0.3">
      <c r="B42" s="20" t="str">
        <f>B5</f>
        <v>LIMBĂ ȘI COMUNICARE - LIMBA ROMÂNĂ</v>
      </c>
      <c r="C42" s="20"/>
      <c r="D42" s="20"/>
    </row>
    <row r="44" spans="2:4" x14ac:dyDescent="0.3">
      <c r="B44" s="16" t="s">
        <v>13</v>
      </c>
    </row>
    <row r="45" spans="2:4" ht="15.6" x14ac:dyDescent="0.3">
      <c r="B45" s="9" t="str">
        <f>B8</f>
        <v>Numele și prenumele elevului</v>
      </c>
      <c r="C45" s="23" t="str">
        <f>C8</f>
        <v>Ionescu Ionel</v>
      </c>
      <c r="D45" s="24"/>
    </row>
    <row r="46" spans="2:4" ht="15.6" x14ac:dyDescent="0.3">
      <c r="B46" s="21" t="str">
        <f>B9</f>
        <v>Școala Mihai Eminescu Pitești</v>
      </c>
      <c r="C46" s="21"/>
      <c r="D46" s="5" t="str">
        <f>D9</f>
        <v>Clasa a IV-a B</v>
      </c>
    </row>
    <row r="47" spans="2:4" ht="7.2" customHeight="1" x14ac:dyDescent="0.3"/>
    <row r="48" spans="2:4" ht="10.35" customHeight="1" x14ac:dyDescent="0.3">
      <c r="B48" s="30" t="s">
        <v>34</v>
      </c>
      <c r="C48" s="25" t="str">
        <f>IF(D12=1,"– identifică personajul principal dintr-o poveste","")</f>
        <v/>
      </c>
      <c r="D48" s="26"/>
    </row>
    <row r="49" spans="2:4" ht="10.35" customHeight="1" x14ac:dyDescent="0.3">
      <c r="B49" s="31"/>
      <c r="C49" s="17" t="str">
        <f>IF(D13=1,"– reține informații relevante dintr-un text","")</f>
        <v/>
      </c>
      <c r="D49" s="18"/>
    </row>
    <row r="50" spans="2:4" ht="10.35" customHeight="1" x14ac:dyDescent="0.3">
      <c r="B50" s="31"/>
      <c r="C50" s="17" t="str">
        <f>IF(D14=1,"– are abilitatea de a găsi în text motivul unei emoții trăite de personaj","")</f>
        <v/>
      </c>
      <c r="D50" s="18"/>
    </row>
    <row r="51" spans="2:4" ht="10.35" customHeight="1" x14ac:dyDescent="0.3">
      <c r="B51" s="31"/>
      <c r="C51" s="17" t="str">
        <f>IF(D15=1,"– poate deduce cauzalitatea unei acțiuni","")</f>
        <v/>
      </c>
      <c r="D51" s="18"/>
    </row>
    <row r="52" spans="2:4" ht="10.35" customHeight="1" x14ac:dyDescent="0.3">
      <c r="B52" s="31"/>
      <c r="C52" s="17" t="str">
        <f>IF(D16=1,"– are capacitatea de ordona cronologic un șir de evenimente","")</f>
        <v/>
      </c>
      <c r="D52" s="18"/>
    </row>
    <row r="53" spans="2:4" ht="10.35" customHeight="1" x14ac:dyDescent="0.3">
      <c r="B53" s="31"/>
      <c r="C53" s="17" t="str">
        <f>IF(D17=9,"– face corect asocierea între personaje și acțiuni",IF(D17=6,"– face parțial corect asocierea între personaje și acțiuni",""))</f>
        <v/>
      </c>
      <c r="D53" s="18"/>
    </row>
    <row r="54" spans="2:4" ht="10.35" customHeight="1" x14ac:dyDescent="0.3">
      <c r="B54" s="31"/>
      <c r="C54" s="17" t="str">
        <f>IF(D18=1,"– selectează corect locul unei posibile călătorii","")</f>
        <v/>
      </c>
      <c r="D54" s="18"/>
    </row>
    <row r="55" spans="2:4" ht="10.35" customHeight="1" x14ac:dyDescent="0.3">
      <c r="B55" s="32"/>
      <c r="C55" s="17" t="str">
        <f>IF(D19=1,"– alege din text fapta unui personaj","")</f>
        <v/>
      </c>
      <c r="D55" s="18"/>
    </row>
    <row r="56" spans="2:4" ht="10.35" customHeight="1" x14ac:dyDescent="0.3">
      <c r="B56" s="32"/>
      <c r="C56" s="17" t="str">
        <f>IF(D20=1,"– identifică, în baza unui text, trăirile specifice unui copil","")</f>
        <v/>
      </c>
      <c r="D56" s="18"/>
    </row>
    <row r="57" spans="2:4" ht="10.35" customHeight="1" x14ac:dyDescent="0.3">
      <c r="B57" s="32"/>
      <c r="C57" s="17" t="str">
        <f>IF(D21=1,"– recunoaște în text impactul pe care îl au acțiunile unui personaj","")</f>
        <v/>
      </c>
      <c r="D57" s="18"/>
    </row>
    <row r="58" spans="2:4" ht="10.35" customHeight="1" x14ac:dyDescent="0.3">
      <c r="B58" s="32"/>
      <c r="C58" s="17" t="str">
        <f>IF(AND(D22=12,D23=6),"– formulează enunțuri construite logic despre o povestire, respectând regulile de ortografie",IF(AND(D22=12,OR(D23=4,D23=2)),"– formulează enunțuri construite logic despre o povestire, dar face greșeli de ortografie",IF(AND(D22=8,D23=4),"– formulează o parte dintre enunțuri construite logic despre o povestire, respectând reguli de ortografie","")))</f>
        <v/>
      </c>
      <c r="D58" s="18"/>
    </row>
    <row r="59" spans="2:4" ht="10.35" customHeight="1" x14ac:dyDescent="0.3">
      <c r="B59" s="32"/>
      <c r="C59" s="17" t="str">
        <f>IF(D24=4,"– identifică valoarea de adevăr a unor afirmații, în baza textului citit","")</f>
        <v/>
      </c>
      <c r="D59" s="18"/>
    </row>
    <row r="60" spans="2:4" ht="10.35" customHeight="1" x14ac:dyDescent="0.3">
      <c r="B60" s="32"/>
      <c r="C60" s="17" t="str">
        <f>IF(D25=6,"– este capabil să răspundă la întrebări legate de evenimente relatate într-un text",IF(D25=4,"– răspunde corect la două din trei întrebări legate de evenimente relatate într-un text",""))</f>
        <v/>
      </c>
      <c r="D60" s="18"/>
    </row>
    <row r="61" spans="2:4" ht="10.35" customHeight="1" x14ac:dyDescent="0.3">
      <c r="B61" s="32"/>
      <c r="C61" s="17" t="str">
        <f>IF(AND(OR(D26=12,D26=9),D27=6,D28=6),"– formulează aprecieri despre comportamentul personajelor, respectând ortografia și punctuația",IF(AND(OR(D26=12,D26=9),NOT(D27=6),D28=6),"– formulează aprecieri despre comportamentul personajelor, respectând parțial ortografia și punctuația",IF(AND(OR(D26=12,D26=9),D27=6,NOT(D28=6)),"– formulează aprecieri despre comportamentul personajelor, respectând parțial ortografia și punctuația",IF(AND(OR(D26=12,D26=9),NOT(D27=6),NOT(D28=6)),"– formulează aprecieri despre comportamentul personajelor, având greșeli de ortografie și punctuație",""))))</f>
        <v/>
      </c>
      <c r="D61" s="18"/>
    </row>
    <row r="62" spans="2:4" ht="10.35" customHeight="1" x14ac:dyDescent="0.3">
      <c r="B62" s="32"/>
      <c r="C62" s="17" t="str">
        <f>IF(AND(OR(D29=12,D29=9),D30=6,D31=6),"– este capabil să realizeze la cerere o compunere coerentă, respectând ortografia și punctuația",IF(AND(OR(D29=12,D29=9),NOT(D30=6),D31=6),"– este capabil să realizeze la cerere o compunere coerentă, respectând parțial ortografia și punctuația",IF(AND(OR(D29=12,D29=9),D30=6,NOT(D31=6)),"– este capabil să realizeze la cerere o compunere coerentă, respectând parțial ortografia și punctuația",IF(AND(OR(D29=12,D29=9),NOT(D30=6),NOT(D31=6)),"– este capabil să realizeze la cerere o compunere coerentă, având greșeli de ortografie și punctuație",""))))</f>
        <v/>
      </c>
      <c r="D62" s="18"/>
    </row>
    <row r="63" spans="2:4" ht="10.35" customHeight="1" x14ac:dyDescent="0.3">
      <c r="B63" s="33"/>
      <c r="C63" s="27" t="str">
        <f>IF(D32=6,"– are capacitatea să redacteze un text coerent, cu utilizarea convențiilor limbajului scris",IF(D32=4,"– are capacitatea să redacteze un text coerent, cu utilizarea majorității convențiilor limbajului scris",""))</f>
        <v/>
      </c>
      <c r="D63" s="28"/>
    </row>
    <row r="64" spans="2:4" ht="10.35" customHeight="1" x14ac:dyDescent="0.3">
      <c r="B64" s="30" t="s">
        <v>35</v>
      </c>
      <c r="C64" s="25" t="str">
        <f>IF(D12=0,"– nu poate identifica personajul principal dintr-o poveste","")</f>
        <v>– nu poate identifica personajul principal dintr-o poveste</v>
      </c>
      <c r="D64" s="26"/>
    </row>
    <row r="65" spans="2:4" ht="10.35" customHeight="1" x14ac:dyDescent="0.3">
      <c r="B65" s="31"/>
      <c r="C65" s="17" t="str">
        <f>IF(D13=0,"– nu reține informații relevante dintr-un text","")</f>
        <v>– nu reține informații relevante dintr-un text</v>
      </c>
      <c r="D65" s="18"/>
    </row>
    <row r="66" spans="2:4" ht="10.35" customHeight="1" x14ac:dyDescent="0.3">
      <c r="B66" s="31"/>
      <c r="C66" s="17" t="str">
        <f>IF(D14=0,"– nu are abilitatea de a găsi în text motivul unei emoții trăite de personaj","")</f>
        <v>– nu are abilitatea de a găsi în text motivul unei emoții trăite de personaj</v>
      </c>
      <c r="D66" s="18"/>
    </row>
    <row r="67" spans="2:4" ht="10.35" customHeight="1" x14ac:dyDescent="0.3">
      <c r="B67" s="31"/>
      <c r="C67" s="17" t="str">
        <f>IF(D15=0,"– nu poate deduce cauzalitatea unei acțiuni","")</f>
        <v>– nu poate deduce cauzalitatea unei acțiuni</v>
      </c>
      <c r="D67" s="18"/>
    </row>
    <row r="68" spans="2:4" ht="10.35" customHeight="1" x14ac:dyDescent="0.3">
      <c r="B68" s="31"/>
      <c r="C68" s="17" t="str">
        <f>IF(D16=0,"– nu are capacitatea de ordona cronologic un șir de evenimente","")</f>
        <v>– nu are capacitatea de ordona cronologic un șir de evenimente</v>
      </c>
      <c r="D68" s="18"/>
    </row>
    <row r="69" spans="2:4" ht="10.35" customHeight="1" x14ac:dyDescent="0.3">
      <c r="B69" s="31"/>
      <c r="C69" s="17" t="str">
        <f>IF(D17=3,"– face corect doar o asociere între personaje și acțiuni",IF(D17=0,"– nu face asocierea între personaje și acțiuni",""))</f>
        <v>– nu face asocierea între personaje și acțiuni</v>
      </c>
      <c r="D69" s="18"/>
    </row>
    <row r="70" spans="2:4" ht="10.35" customHeight="1" x14ac:dyDescent="0.3">
      <c r="B70" s="31"/>
      <c r="C70" s="17" t="str">
        <f>IF(D18=0,"– nu selectează corect locul unei posibile călătorii","")</f>
        <v>– nu selectează corect locul unei posibile călătorii</v>
      </c>
      <c r="D70" s="18"/>
    </row>
    <row r="71" spans="2:4" ht="10.35" customHeight="1" x14ac:dyDescent="0.3">
      <c r="B71" s="31"/>
      <c r="C71" s="17" t="str">
        <f>IF(D19=0,"– nu alege din text fapta unui personaj","")</f>
        <v>– nu alege din text fapta unui personaj</v>
      </c>
      <c r="D71" s="18"/>
    </row>
    <row r="72" spans="2:4" ht="10.35" customHeight="1" x14ac:dyDescent="0.3">
      <c r="B72" s="31"/>
      <c r="C72" s="17" t="str">
        <f>IF(D20=0,"– nu identifică, în baza unui text, trăirile specifice unui copil","")</f>
        <v>– nu identifică, în baza unui text, trăirile specifice unui copil</v>
      </c>
      <c r="D72" s="18"/>
    </row>
    <row r="73" spans="2:4" ht="10.35" customHeight="1" x14ac:dyDescent="0.3">
      <c r="B73" s="31"/>
      <c r="C73" s="17" t="str">
        <f>IF(D21=0,"– nu recunoaște în text impactul pe care îl au acțiunile unui personaj","")</f>
        <v>– nu recunoaște în text impactul pe care îl au acțiunile unui personaj</v>
      </c>
      <c r="D73" s="18"/>
    </row>
    <row r="74" spans="2:4" ht="10.35" customHeight="1" x14ac:dyDescent="0.3">
      <c r="B74" s="31"/>
      <c r="C74" s="17" t="str">
        <f>IF(AND(OR(D22=8,D22=4),D23=2),"– formulează o parte dintre enunțuri construite logic despre o povestire, având greșeli de ortografie",IF(D22=0,"– nu poate formula enunțuri construite logic despre o povestire",""))</f>
        <v>– nu poate formula enunțuri construite logic despre o povestire</v>
      </c>
      <c r="D74" s="18"/>
    </row>
    <row r="75" spans="2:4" ht="10.35" customHeight="1" x14ac:dyDescent="0.3">
      <c r="B75" s="31"/>
      <c r="C75" s="17" t="str">
        <f>IF(D24=2,"– identifică valoarea de adevăr a uneia din cele două afirmații, în baza textului citit",IF(D24=0,"– nu identifică valoarea de adevăr a unor afirmații, în baza textului citit",""))</f>
        <v>– nu identifică valoarea de adevăr a unor afirmații, în baza textului citit</v>
      </c>
      <c r="D75" s="18"/>
    </row>
    <row r="76" spans="2:4" ht="10.35" customHeight="1" x14ac:dyDescent="0.3">
      <c r="B76" s="31"/>
      <c r="C76" s="17" t="str">
        <f>IF(D25=2,"– răspunde corect numai la una din trei întrebări legate de evenimente relatate într-un text",IF(D25=0,"– nu răspunde corect la întrebări legate de evenimente relatate într-un text",""))</f>
        <v>– nu răspunde corect la întrebări legate de evenimente relatate într-un text</v>
      </c>
      <c r="D76" s="18"/>
    </row>
    <row r="77" spans="2:4" ht="10.35" customHeight="1" x14ac:dyDescent="0.3">
      <c r="B77" s="31"/>
      <c r="C77" s="17" t="str">
        <f>IF(AND(OR(D26=6,D26=3),D27=6,D28=6),"– formulează doar câteva aprecieri despe comportamentul personajelor, respectând ortografia și punctuația",IF(AND(OR(D26=6,D26=3),OR(NOT(D27=6),NOT(D28=6))),"– formulează doar câteva aprecieri despe comportamentul personajelor, cu greșeli de ortografie și punctuație",IF(D26=0,"– nu are capacitatea să formuleze aprecieri despe comportamentul personajelor","")))</f>
        <v>– nu are capacitatea să formuleze aprecieri despe comportamentul personajelor</v>
      </c>
      <c r="D77" s="18"/>
    </row>
    <row r="78" spans="2:4" ht="10.35" customHeight="1" x14ac:dyDescent="0.3">
      <c r="B78" s="31"/>
      <c r="C78" s="17" t="str">
        <f>IF(AND(OR(D29=6,D29=3),D30=6,D31=6),"– scrie o compunere coerentă, dar incompletă, respectând ortografia și punctuația",IF(AND(OR(D29=6,D29=3),OR(NOT(D30=6),NOT(D31=6))),"– scrie o compunere coerentă, dar incompletă, cu greșeli de ortografie și punctuație",IF(D29=0,"– nu poate scrie o compunere în baza unei cerințe","")))</f>
        <v>– nu poate scrie o compunere în baza unei cerințe</v>
      </c>
      <c r="D78" s="18"/>
    </row>
    <row r="79" spans="2:4" ht="10.35" customHeight="1" x14ac:dyDescent="0.3">
      <c r="B79" s="34"/>
      <c r="C79" s="27" t="str">
        <f>IF(D32=3,"– poate să redacteze un text, dar este deficitar la utilizarea convențiilor limbajului scris",IF(OR(D32=2,D32=1),"– redactează un text irelevant și este deficitar la utilizarea convențiilor limbajului scris",IF(D32=0,"– nu are abilitatea de a redacta un text","")))</f>
        <v>– nu are abilitatea de a redacta un text</v>
      </c>
      <c r="D79" s="28"/>
    </row>
    <row r="80" spans="2:4" ht="10.35" customHeight="1" x14ac:dyDescent="0.3">
      <c r="B80" s="39" t="s">
        <v>6</v>
      </c>
      <c r="C80" s="41"/>
      <c r="D80" s="42"/>
    </row>
    <row r="81" spans="2:4" ht="10.35" customHeight="1" x14ac:dyDescent="0.3">
      <c r="B81" s="40"/>
      <c r="C81" s="43"/>
      <c r="D81" s="44"/>
    </row>
    <row r="82" spans="2:4" ht="5.4" customHeight="1" x14ac:dyDescent="0.3"/>
    <row r="83" spans="2:4" x14ac:dyDescent="0.3">
      <c r="B83" s="3" t="str">
        <f>B36</f>
        <v>Data 21.05.2026</v>
      </c>
      <c r="D83" s="1" t="str">
        <f>D36</f>
        <v>Semnătura</v>
      </c>
    </row>
  </sheetData>
  <mergeCells count="48">
    <mergeCell ref="C72:D72"/>
    <mergeCell ref="C73:D73"/>
    <mergeCell ref="C74:D74"/>
    <mergeCell ref="C75:D75"/>
    <mergeCell ref="C76:D76"/>
    <mergeCell ref="B80:B81"/>
    <mergeCell ref="C80:D81"/>
    <mergeCell ref="C79:D79"/>
    <mergeCell ref="C77:D77"/>
    <mergeCell ref="C78:D78"/>
    <mergeCell ref="B1:D1"/>
    <mergeCell ref="B48:B63"/>
    <mergeCell ref="B64:B79"/>
    <mergeCell ref="C55:D55"/>
    <mergeCell ref="C56:D56"/>
    <mergeCell ref="C57:D57"/>
    <mergeCell ref="C58:D58"/>
    <mergeCell ref="C59:D59"/>
    <mergeCell ref="C60:D60"/>
    <mergeCell ref="C61:D61"/>
    <mergeCell ref="C62:D62"/>
    <mergeCell ref="B2:D2"/>
    <mergeCell ref="B41:D41"/>
    <mergeCell ref="B42:D42"/>
    <mergeCell ref="B33:B34"/>
    <mergeCell ref="C8:D8"/>
    <mergeCell ref="B4:D4"/>
    <mergeCell ref="B5:D5"/>
    <mergeCell ref="B9:C9"/>
    <mergeCell ref="B39:D39"/>
    <mergeCell ref="C71:D71"/>
    <mergeCell ref="B46:C46"/>
    <mergeCell ref="C45:D45"/>
    <mergeCell ref="C48:D48"/>
    <mergeCell ref="C63:D63"/>
    <mergeCell ref="C64:D64"/>
    <mergeCell ref="C49:D49"/>
    <mergeCell ref="C50:D50"/>
    <mergeCell ref="C51:D51"/>
    <mergeCell ref="C52:D52"/>
    <mergeCell ref="C53:D53"/>
    <mergeCell ref="C54:D54"/>
    <mergeCell ref="C70:D70"/>
    <mergeCell ref="C65:D65"/>
    <mergeCell ref="C66:D66"/>
    <mergeCell ref="C67:D67"/>
    <mergeCell ref="C68:D68"/>
    <mergeCell ref="C69:D69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2026-05-22T01:39:23Z</cp:lastPrinted>
  <dcterms:created xsi:type="dcterms:W3CDTF">2021-05-14T03:45:05Z</dcterms:created>
  <dcterms:modified xsi:type="dcterms:W3CDTF">2026-05-22T01:40:21Z</dcterms:modified>
</cp:coreProperties>
</file>